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wmf" ContentType="image/x-w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720" yWindow="570" windowWidth="10875" windowHeight="5385" activeTab="8"/>
  </bookViews>
  <sheets>
    <sheet name="Mei" sheetId="9" r:id="rId1"/>
    <sheet name="Jun" sheetId="19" r:id="rId2"/>
    <sheet name="Jul" sheetId="20" r:id="rId3"/>
    <sheet name="Agust" sheetId="21" r:id="rId4"/>
    <sheet name="Sept" sheetId="22" r:id="rId5"/>
    <sheet name="Okt" sheetId="23" r:id="rId6"/>
    <sheet name="NOV" sheetId="24" r:id="rId7"/>
    <sheet name="DES" sheetId="25" r:id="rId8"/>
    <sheet name="COVER" sheetId="18" r:id="rId9"/>
    <sheet name="Sheet2" sheetId="2" r:id="rId10"/>
    <sheet name="Sheet3" sheetId="3" r:id="rId11"/>
  </sheets>
  <calcPr calcId="124519"/>
</workbook>
</file>

<file path=xl/calcChain.xml><?xml version="1.0" encoding="utf-8"?>
<calcChain xmlns="http://schemas.openxmlformats.org/spreadsheetml/2006/main">
  <c r="H40" i="24"/>
  <c r="H42" i="23"/>
  <c r="H42" i="22"/>
  <c r="H42" i="21"/>
  <c r="H42" i="20"/>
  <c r="H41" i="19"/>
  <c r="H42" i="9"/>
  <c r="H44" i="25"/>
  <c r="H17"/>
  <c r="H37" i="24"/>
  <c r="D17"/>
  <c r="H17"/>
  <c r="H20" i="23"/>
  <c r="H19"/>
  <c r="H17"/>
  <c r="H20" i="22"/>
  <c r="H19"/>
  <c r="H17"/>
  <c r="H20" i="20"/>
  <c r="H20" i="19"/>
  <c r="H20" i="9"/>
  <c r="H20" i="21"/>
  <c r="H19"/>
  <c r="H17"/>
  <c r="H19" i="20"/>
  <c r="H17"/>
  <c r="H19" i="19"/>
  <c r="H17"/>
  <c r="H40" i="9"/>
  <c r="H19"/>
  <c r="H17"/>
  <c r="D16"/>
  <c r="D42" l="1"/>
  <c r="H43" l="1"/>
  <c r="D16" i="19" s="1"/>
  <c r="D41" s="1"/>
  <c r="H42" s="1"/>
  <c r="D16" i="20" s="1"/>
  <c r="D42" s="1"/>
  <c r="H43" s="1"/>
  <c r="D16" i="21" s="1"/>
  <c r="D42" s="1"/>
  <c r="H43" s="1"/>
  <c r="D16" i="22" s="1"/>
  <c r="D42" s="1"/>
  <c r="H43" s="1"/>
  <c r="D16" i="23" s="1"/>
  <c r="D42" s="1"/>
  <c r="H43" s="1"/>
  <c r="D16" i="24" s="1"/>
  <c r="D40" s="1"/>
  <c r="H41" s="1"/>
  <c r="D16" i="25" s="1"/>
  <c r="D44" s="1"/>
  <c r="H45" s="1"/>
</calcChain>
</file>

<file path=xl/sharedStrings.xml><?xml version="1.0" encoding="utf-8"?>
<sst xmlns="http://schemas.openxmlformats.org/spreadsheetml/2006/main" count="546" uniqueCount="109">
  <si>
    <t>UNIVERSITAS MUHAMMADIYAH SURAKARTA</t>
  </si>
  <si>
    <t>Tanggal</t>
  </si>
  <si>
    <t>Uraian</t>
  </si>
  <si>
    <t>No.Bukti</t>
  </si>
  <si>
    <t>Jumlah</t>
  </si>
  <si>
    <t>No. Bukti</t>
  </si>
  <si>
    <t>Mengetahui:</t>
  </si>
  <si>
    <t>LEMBAGA PENELITIAN DAN PENGABDIAN MASYARAKAT</t>
  </si>
  <si>
    <t xml:space="preserve">Jalan  A. Yani, Tromol Pos 1, Pabelan, Kartasura, Surakarta 57102 Telp (0271) 717417 ext 155-158, Fax (0271) 715448 </t>
  </si>
  <si>
    <t>BUKU KAS UMUM</t>
  </si>
  <si>
    <t>Ketua Pelaksana,</t>
  </si>
  <si>
    <t>Judul Penelitian</t>
  </si>
  <si>
    <t>Ketua Peneliti</t>
  </si>
  <si>
    <t>Program</t>
  </si>
  <si>
    <t>Sisa</t>
  </si>
  <si>
    <t>DP2M DITJEN DIKTI</t>
  </si>
  <si>
    <t>Sekretaris,</t>
  </si>
  <si>
    <t>a.n Ketua LP2M</t>
  </si>
  <si>
    <t>Kun Harismah, Ph.D.</t>
  </si>
  <si>
    <t>Bulan</t>
  </si>
  <si>
    <t>PENERIMAAN</t>
  </si>
  <si>
    <t>PENGELUARAN</t>
  </si>
  <si>
    <t>: PENGEMBANGAN BAHAN AJAR KESANTUNAN BERBAHASA</t>
  </si>
  <si>
    <t xml:space="preserve">  DENGAN PENDEKATAN SOSIOPRAGMATIK DI LINGKUNGAN SISWA SD BERBUDAYA JAWA</t>
  </si>
  <si>
    <t>Tahap 1 70 %</t>
  </si>
  <si>
    <t>SPM</t>
  </si>
  <si>
    <t>Kwitansi</t>
  </si>
  <si>
    <t>BAHAN HABIS PAKAI</t>
  </si>
  <si>
    <t>PERJALANAN DINAS</t>
  </si>
  <si>
    <t>BUKU CATATAN HARIAN</t>
  </si>
  <si>
    <t>PENGGUNAAN DANA</t>
  </si>
  <si>
    <t>1. BUKU BESAR</t>
  </si>
  <si>
    <t>2. BUKU KAS UMUM/BUKU HARIAN</t>
  </si>
  <si>
    <t>: Prof. Dr. Harun Joko Prayitno</t>
  </si>
  <si>
    <t>: Hibah Kompetensi (Batch III, Tahun III/2012)</t>
  </si>
  <si>
    <t>: PENGEMBANGAN BAHAN AJAR KESANTUNAN BERBAHASA DENGAN PENDEKATAN SOSIOPRAGMATIK DI LINGKUNGAN SISWA SD BERBUDAYA JAWA</t>
  </si>
  <si>
    <t>TAHUN 2012</t>
  </si>
  <si>
    <t>: Prof.Dr. Harun Joko Prayitno</t>
  </si>
  <si>
    <t>: Mei 2012</t>
  </si>
  <si>
    <t>[72.500.000]</t>
  </si>
  <si>
    <t>Peneliti Utama</t>
  </si>
  <si>
    <t xml:space="preserve">Anggota Peneliti </t>
  </si>
  <si>
    <t xml:space="preserve">Teknisi dan laboran </t>
  </si>
  <si>
    <t>Mahasiswa</t>
  </si>
  <si>
    <t>Ket</t>
  </si>
  <si>
    <t xml:space="preserve">50000/jam, 20 jam </t>
  </si>
  <si>
    <t>20000/jam, 12 jam</t>
  </si>
  <si>
    <t>10000/jam, 12 jam</t>
  </si>
  <si>
    <t>Surakarta, 30 Mei 2012</t>
  </si>
  <si>
    <t>Kajian kelayakan usul tahun III</t>
  </si>
  <si>
    <t>GAJI &amp; UPAH PENELITI</t>
  </si>
  <si>
    <t>PERALATAN PENUNJANG</t>
  </si>
  <si>
    <t>PERALATAN</t>
  </si>
  <si>
    <t>Nihil</t>
  </si>
  <si>
    <t>PENGUMPULAN DATA</t>
  </si>
  <si>
    <t>PELAPORAN DAN PUBLIKASI</t>
  </si>
  <si>
    <t>40000/jam, 20 jam</t>
  </si>
  <si>
    <t>Harun Joko Prayitno</t>
  </si>
  <si>
    <t>: Jun 2012</t>
  </si>
  <si>
    <t>Sisa 30 Mei</t>
  </si>
  <si>
    <t>Transkripsi ortografis I</t>
  </si>
  <si>
    <t>Laboratorium Komputalingua</t>
  </si>
  <si>
    <t>Surakarta, 30 Jun 2012</t>
  </si>
  <si>
    <t>: Jul 2012</t>
  </si>
  <si>
    <t>Sisa 30 Jun</t>
  </si>
  <si>
    <t>Laboratorium tindak kesantunan</t>
  </si>
  <si>
    <t>Transkripsi ortografis II</t>
  </si>
  <si>
    <t>: Agustus 2012</t>
  </si>
  <si>
    <t>Sisa 30 Jul</t>
  </si>
  <si>
    <t>: September 2012</t>
  </si>
  <si>
    <t>Surakarta, 30 Sept 2012</t>
  </si>
  <si>
    <t>Sisa 30 Agust</t>
  </si>
  <si>
    <t>Seminar hasil laporan kemajuan thn III</t>
  </si>
  <si>
    <t>Pengumpulan data rekam DIY &amp; Sala</t>
  </si>
  <si>
    <t>: Oktober 2012</t>
  </si>
  <si>
    <t>1 Okt</t>
  </si>
  <si>
    <t>Sisa 30 Okt</t>
  </si>
  <si>
    <t>30 Okt</t>
  </si>
  <si>
    <t>Transkripsi ortografis III</t>
  </si>
  <si>
    <t>Monev lapangan &amp; terpusat</t>
  </si>
  <si>
    <t>FGD &amp; diseminasi II</t>
  </si>
  <si>
    <t>Surakarta, 30 Okt 2012</t>
  </si>
  <si>
    <t>Trianggulasi data &amp; sumber data</t>
  </si>
  <si>
    <t>: November 2012</t>
  </si>
  <si>
    <t>Sisa 30 Nov</t>
  </si>
  <si>
    <t>Terima thp II 30%</t>
  </si>
  <si>
    <t>Seminar hasil tahun III</t>
  </si>
  <si>
    <t>Setting &amp; Lay out bahan ajar</t>
  </si>
  <si>
    <t>Presentasi pd pertemuan ilmiah</t>
  </si>
  <si>
    <t>Surakarta, 30 Nov 2012</t>
  </si>
  <si>
    <t>Surakarta, 30 Des 2012</t>
  </si>
  <si>
    <t>: Desember 2012</t>
  </si>
  <si>
    <t>1 Des</t>
  </si>
  <si>
    <t>Pelaporan</t>
  </si>
  <si>
    <t>Penggandaan</t>
  </si>
  <si>
    <t>Penjilidan</t>
  </si>
  <si>
    <t>Biaya publikasi TBI Terakreditasi</t>
  </si>
  <si>
    <t>Submit publikasi internasional</t>
  </si>
  <si>
    <t>Draft publikasi buku ajar</t>
  </si>
  <si>
    <t>30 Des</t>
  </si>
  <si>
    <t>30000/jam, 20 jam</t>
  </si>
  <si>
    <t>Kertas Kuarto 24 rim</t>
  </si>
  <si>
    <t>Kajian, Pengembangan, &amp; Penguatan Tema Penelitian Strategis</t>
  </si>
  <si>
    <t>Pengumpulan data catat simak Sala  &amp; DIY</t>
  </si>
  <si>
    <t>Pengumpulan data catat simak  DIY &amp; Solo</t>
  </si>
  <si>
    <t>FGD &amp; diseminasi I</t>
  </si>
  <si>
    <t>Surakarta, 30 Juli 2012</t>
  </si>
  <si>
    <t>Surakarta, 30 Agustus 2012</t>
  </si>
  <si>
    <t>Transkripsi ortografis IV</t>
  </si>
</sst>
</file>

<file path=xl/styles.xml><?xml version="1.0" encoding="utf-8"?>
<styleSheet xmlns="http://schemas.openxmlformats.org/spreadsheetml/2006/main">
  <fonts count="29">
    <font>
      <sz val="10"/>
      <name val="Arial"/>
    </font>
    <font>
      <sz val="8"/>
      <name val="Arial"/>
      <family val="2"/>
    </font>
    <font>
      <b/>
      <sz val="13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26"/>
      <color rgb="FFFFC000"/>
      <name val="Impact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002060"/>
      <name val="Arial Narrow"/>
      <family val="2"/>
    </font>
    <font>
      <b/>
      <sz val="10"/>
      <color rgb="FF00206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sz val="24"/>
      <name val="Calibri"/>
      <family val="2"/>
      <scheme val="minor"/>
    </font>
    <font>
      <b/>
      <sz val="24"/>
      <name val="Calibri"/>
      <family val="2"/>
      <scheme val="minor"/>
    </font>
    <font>
      <sz val="20"/>
      <name val="Arial"/>
      <family val="2"/>
    </font>
    <font>
      <b/>
      <sz val="2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5" fillId="0" borderId="0"/>
  </cellStyleXfs>
  <cellXfs count="160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3" fontId="0" fillId="0" borderId="0" xfId="0" applyNumberFormat="1"/>
    <xf numFmtId="0" fontId="0" fillId="0" borderId="0" xfId="0" applyAlignment="1">
      <alignment horizontal="center"/>
    </xf>
    <xf numFmtId="3" fontId="5" fillId="0" borderId="0" xfId="0" applyNumberFormat="1" applyFont="1" applyBorder="1"/>
    <xf numFmtId="0" fontId="0" fillId="0" borderId="0" xfId="0" applyBorder="1"/>
    <xf numFmtId="3" fontId="5" fillId="0" borderId="0" xfId="0" applyNumberFormat="1" applyFont="1" applyFill="1" applyBorder="1" applyAlignment="1">
      <alignment horizontal="right" vertical="top"/>
    </xf>
    <xf numFmtId="0" fontId="5" fillId="0" borderId="0" xfId="0" applyFont="1" applyBorder="1"/>
    <xf numFmtId="3" fontId="5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/>
    </xf>
    <xf numFmtId="3" fontId="5" fillId="0" borderId="0" xfId="0" applyNumberFormat="1" applyFont="1" applyFill="1" applyBorder="1"/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/>
    <xf numFmtId="0" fontId="4" fillId="0" borderId="0" xfId="0" applyFont="1" applyFill="1"/>
    <xf numFmtId="3" fontId="4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/>
    <xf numFmtId="0" fontId="0" fillId="4" borderId="0" xfId="0" applyFill="1"/>
    <xf numFmtId="3" fontId="0" fillId="4" borderId="0" xfId="0" applyNumberFormat="1" applyFill="1"/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left"/>
    </xf>
    <xf numFmtId="0" fontId="13" fillId="4" borderId="0" xfId="0" applyFont="1" applyFill="1" applyAlignment="1">
      <alignment horizontal="left"/>
    </xf>
    <xf numFmtId="0" fontId="10" fillId="4" borderId="0" xfId="0" applyFont="1" applyFill="1" applyAlignment="1">
      <alignment horizontal="left"/>
    </xf>
    <xf numFmtId="3" fontId="7" fillId="4" borderId="0" xfId="0" applyNumberFormat="1" applyFont="1" applyFill="1" applyBorder="1" applyAlignment="1">
      <alignment horizontal="left" vertical="top" wrapText="1"/>
    </xf>
    <xf numFmtId="3" fontId="6" fillId="4" borderId="0" xfId="0" applyNumberFormat="1" applyFont="1" applyFill="1" applyBorder="1" applyAlignment="1">
      <alignment horizontal="left" vertical="top" wrapText="1"/>
    </xf>
    <xf numFmtId="3" fontId="5" fillId="4" borderId="0" xfId="0" applyNumberFormat="1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 vertical="top"/>
    </xf>
    <xf numFmtId="3" fontId="5" fillId="4" borderId="0" xfId="0" applyNumberFormat="1" applyFont="1" applyFill="1" applyBorder="1"/>
    <xf numFmtId="0" fontId="5" fillId="4" borderId="0" xfId="0" applyFont="1" applyFill="1" applyBorder="1"/>
    <xf numFmtId="0" fontId="0" fillId="4" borderId="0" xfId="0" applyFill="1" applyBorder="1"/>
    <xf numFmtId="0" fontId="4" fillId="4" borderId="0" xfId="0" applyFont="1" applyFill="1" applyBorder="1" applyAlignment="1">
      <alignment horizontal="center"/>
    </xf>
    <xf numFmtId="3" fontId="0" fillId="4" borderId="0" xfId="0" applyNumberFormat="1" applyFill="1" applyBorder="1"/>
    <xf numFmtId="3" fontId="4" fillId="4" borderId="0" xfId="0" applyNumberFormat="1" applyFont="1" applyFill="1" applyBorder="1"/>
    <xf numFmtId="3" fontId="4" fillId="4" borderId="0" xfId="0" applyNumberFormat="1" applyFont="1" applyFill="1" applyBorder="1" applyAlignment="1">
      <alignment horizontal="right" vertical="top"/>
    </xf>
    <xf numFmtId="0" fontId="4" fillId="4" borderId="0" xfId="0" applyFont="1" applyFill="1" applyBorder="1" applyAlignment="1">
      <alignment horizontal="right" vertical="top"/>
    </xf>
    <xf numFmtId="0" fontId="4" fillId="4" borderId="0" xfId="0" applyFont="1" applyFill="1" applyBorder="1"/>
    <xf numFmtId="0" fontId="0" fillId="4" borderId="0" xfId="0" applyFill="1" applyBorder="1" applyAlignment="1">
      <alignment horizontal="center"/>
    </xf>
    <xf numFmtId="3" fontId="4" fillId="4" borderId="0" xfId="0" applyNumberFormat="1" applyFont="1" applyFill="1" applyBorder="1" applyAlignment="1">
      <alignment horizontal="center"/>
    </xf>
    <xf numFmtId="3" fontId="14" fillId="4" borderId="0" xfId="0" applyNumberFormat="1" applyFont="1" applyFill="1" applyBorder="1" applyAlignment="1"/>
    <xf numFmtId="16" fontId="14" fillId="4" borderId="0" xfId="0" applyNumberFormat="1" applyFont="1" applyFill="1" applyBorder="1" applyAlignment="1">
      <alignment horizontal="left"/>
    </xf>
    <xf numFmtId="16" fontId="0" fillId="4" borderId="0" xfId="0" applyNumberFormat="1" applyFill="1" applyBorder="1" applyAlignment="1">
      <alignment horizontal="center"/>
    </xf>
    <xf numFmtId="3" fontId="14" fillId="4" borderId="0" xfId="0" applyNumberFormat="1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center"/>
    </xf>
    <xf numFmtId="3" fontId="5" fillId="4" borderId="0" xfId="0" applyNumberFormat="1" applyFont="1" applyFill="1" applyBorder="1" applyAlignment="1">
      <alignment horizontal="center"/>
    </xf>
    <xf numFmtId="2" fontId="5" fillId="4" borderId="0" xfId="0" applyNumberFormat="1" applyFont="1" applyFill="1" applyBorder="1" applyAlignment="1">
      <alignment horizontal="left"/>
    </xf>
    <xf numFmtId="2" fontId="5" fillId="4" borderId="0" xfId="0" applyNumberFormat="1" applyFont="1" applyFill="1" applyBorder="1" applyAlignment="1">
      <alignment horizontal="center"/>
    </xf>
    <xf numFmtId="2" fontId="5" fillId="4" borderId="0" xfId="0" applyNumberFormat="1" applyFont="1" applyFill="1" applyBorder="1"/>
    <xf numFmtId="0" fontId="12" fillId="4" borderId="0" xfId="0" applyFont="1" applyFill="1" applyBorder="1" applyAlignment="1">
      <alignment horizontal="left"/>
    </xf>
    <xf numFmtId="0" fontId="11" fillId="4" borderId="0" xfId="0" applyFont="1" applyFill="1" applyBorder="1"/>
    <xf numFmtId="3" fontId="9" fillId="4" borderId="0" xfId="0" applyNumberFormat="1" applyFont="1" applyFill="1" applyBorder="1"/>
    <xf numFmtId="3" fontId="10" fillId="4" borderId="0" xfId="0" applyNumberFormat="1" applyFont="1" applyFill="1" applyBorder="1"/>
    <xf numFmtId="0" fontId="9" fillId="4" borderId="0" xfId="0" applyFont="1" applyFill="1" applyBorder="1"/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15" fillId="4" borderId="0" xfId="0" applyFont="1" applyFill="1" applyBorder="1"/>
    <xf numFmtId="3" fontId="15" fillId="4" borderId="0" xfId="0" applyNumberFormat="1" applyFont="1" applyFill="1" applyBorder="1"/>
    <xf numFmtId="3" fontId="16" fillId="4" borderId="0" xfId="0" applyNumberFormat="1" applyFont="1" applyFill="1" applyBorder="1" applyAlignment="1">
      <alignment horizontal="left" vertical="top" wrapText="1"/>
    </xf>
    <xf numFmtId="3" fontId="15" fillId="4" borderId="0" xfId="0" applyNumberFormat="1" applyFont="1" applyFill="1" applyBorder="1" applyAlignment="1">
      <alignment horizontal="left" vertical="top" wrapText="1"/>
    </xf>
    <xf numFmtId="3" fontId="15" fillId="4" borderId="0" xfId="0" applyNumberFormat="1" applyFont="1" applyFill="1" applyBorder="1" applyAlignment="1">
      <alignment horizontal="right" vertical="top"/>
    </xf>
    <xf numFmtId="0" fontId="15" fillId="4" borderId="0" xfId="0" applyFont="1" applyFill="1" applyBorder="1" applyAlignment="1">
      <alignment horizontal="right" vertical="top"/>
    </xf>
    <xf numFmtId="0" fontId="17" fillId="4" borderId="0" xfId="0" applyFont="1" applyFill="1" applyBorder="1"/>
    <xf numFmtId="3" fontId="17" fillId="4" borderId="0" xfId="0" applyNumberFormat="1" applyFont="1" applyFill="1" applyBorder="1"/>
    <xf numFmtId="3" fontId="18" fillId="4" borderId="0" xfId="0" applyNumberFormat="1" applyFont="1" applyFill="1" applyBorder="1" applyAlignment="1">
      <alignment horizontal="left" vertical="top" wrapText="1"/>
    </xf>
    <xf numFmtId="3" fontId="17" fillId="4" borderId="0" xfId="0" applyNumberFormat="1" applyFont="1" applyFill="1" applyBorder="1" applyAlignment="1">
      <alignment horizontal="left" vertical="top" wrapText="1"/>
    </xf>
    <xf numFmtId="3" fontId="17" fillId="4" borderId="0" xfId="0" applyNumberFormat="1" applyFont="1" applyFill="1" applyBorder="1" applyAlignment="1">
      <alignment horizontal="right" vertical="top"/>
    </xf>
    <xf numFmtId="0" fontId="17" fillId="4" borderId="0" xfId="0" applyFont="1" applyFill="1" applyBorder="1" applyAlignment="1">
      <alignment horizontal="right" vertical="top"/>
    </xf>
    <xf numFmtId="0" fontId="19" fillId="4" borderId="0" xfId="0" applyFont="1" applyFill="1" applyBorder="1"/>
    <xf numFmtId="3" fontId="19" fillId="4" borderId="0" xfId="0" applyNumberFormat="1" applyFont="1" applyFill="1" applyBorder="1"/>
    <xf numFmtId="3" fontId="20" fillId="4" borderId="0" xfId="0" applyNumberFormat="1" applyFont="1" applyFill="1" applyBorder="1"/>
    <xf numFmtId="0" fontId="4" fillId="4" borderId="0" xfId="0" applyFont="1" applyFill="1" applyAlignment="1">
      <alignment horizontal="left" vertical="top"/>
    </xf>
    <xf numFmtId="0" fontId="4" fillId="0" borderId="0" xfId="0" applyFont="1"/>
    <xf numFmtId="0" fontId="21" fillId="0" borderId="0" xfId="0" applyFont="1" applyAlignment="1">
      <alignment horizontal="center"/>
    </xf>
    <xf numFmtId="0" fontId="21" fillId="0" borderId="0" xfId="0" applyFont="1"/>
    <xf numFmtId="3" fontId="21" fillId="0" borderId="0" xfId="0" applyNumberFormat="1" applyFont="1"/>
    <xf numFmtId="0" fontId="21" fillId="3" borderId="0" xfId="0" applyFont="1" applyFill="1"/>
    <xf numFmtId="3" fontId="21" fillId="3" borderId="0" xfId="0" applyNumberFormat="1" applyFont="1" applyFill="1"/>
    <xf numFmtId="0" fontId="23" fillId="3" borderId="0" xfId="0" applyFont="1" applyFill="1" applyAlignment="1">
      <alignment horizontal="center"/>
    </xf>
    <xf numFmtId="0" fontId="23" fillId="3" borderId="0" xfId="0" applyFont="1" applyFill="1" applyAlignment="1">
      <alignment horizontal="left"/>
    </xf>
    <xf numFmtId="0" fontId="24" fillId="3" borderId="0" xfId="0" applyFont="1" applyFill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3" fontId="23" fillId="2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/>
    <xf numFmtId="0" fontId="21" fillId="0" borderId="1" xfId="0" applyFont="1" applyBorder="1" applyAlignment="1">
      <alignment horizontal="left" vertical="top" wrapText="1"/>
    </xf>
    <xf numFmtId="3" fontId="21" fillId="0" borderId="1" xfId="0" applyNumberFormat="1" applyFont="1" applyBorder="1" applyAlignment="1">
      <alignment horizontal="center" vertical="top" wrapText="1"/>
    </xf>
    <xf numFmtId="16" fontId="21" fillId="0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3" fontId="21" fillId="0" borderId="1" xfId="0" applyNumberFormat="1" applyFont="1" applyFill="1" applyBorder="1"/>
    <xf numFmtId="0" fontId="21" fillId="0" borderId="1" xfId="0" applyFont="1" applyFill="1" applyBorder="1" applyAlignment="1">
      <alignment horizontal="left" vertical="top" wrapText="1"/>
    </xf>
    <xf numFmtId="3" fontId="23" fillId="2" borderId="1" xfId="0" applyNumberFormat="1" applyFont="1" applyFill="1" applyBorder="1"/>
    <xf numFmtId="3" fontId="23" fillId="3" borderId="1" xfId="0" applyNumberFormat="1" applyFont="1" applyFill="1" applyBorder="1"/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/>
    <xf numFmtId="3" fontId="21" fillId="0" borderId="0" xfId="0" applyNumberFormat="1" applyFont="1" applyFill="1" applyBorder="1"/>
    <xf numFmtId="3" fontId="21" fillId="0" borderId="0" xfId="0" applyNumberFormat="1" applyFont="1" applyAlignment="1">
      <alignment horizontal="center"/>
    </xf>
    <xf numFmtId="3" fontId="23" fillId="0" borderId="0" xfId="0" applyNumberFormat="1" applyFont="1"/>
    <xf numFmtId="2" fontId="21" fillId="0" borderId="0" xfId="0" applyNumberFormat="1" applyFont="1" applyAlignment="1">
      <alignment horizontal="right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25" fillId="0" borderId="0" xfId="0" applyFont="1" applyAlignment="1">
      <alignment horizontal="left"/>
    </xf>
    <xf numFmtId="3" fontId="24" fillId="0" borderId="0" xfId="0" applyNumberFormat="1" applyFont="1" applyFill="1"/>
    <xf numFmtId="0" fontId="26" fillId="0" borderId="0" xfId="0" applyFont="1" applyFill="1"/>
    <xf numFmtId="3" fontId="26" fillId="0" borderId="0" xfId="0" applyNumberFormat="1" applyFont="1" applyFill="1"/>
    <xf numFmtId="0" fontId="23" fillId="2" borderId="1" xfId="0" applyFont="1" applyFill="1" applyBorder="1" applyAlignment="1">
      <alignment horizontal="center"/>
    </xf>
    <xf numFmtId="0" fontId="23" fillId="2" borderId="1" xfId="0" applyFont="1" applyFill="1" applyBorder="1"/>
    <xf numFmtId="0" fontId="23" fillId="3" borderId="1" xfId="0" applyFont="1" applyFill="1" applyBorder="1" applyAlignment="1">
      <alignment horizontal="center"/>
    </xf>
    <xf numFmtId="0" fontId="23" fillId="3" borderId="1" xfId="0" applyFont="1" applyFill="1" applyBorder="1"/>
    <xf numFmtId="0" fontId="21" fillId="0" borderId="0" xfId="0" applyFont="1" applyAlignment="1">
      <alignment horizontal="left" vertical="center"/>
    </xf>
    <xf numFmtId="0" fontId="21" fillId="3" borderId="0" xfId="0" applyFont="1" applyFill="1" applyAlignment="1">
      <alignment horizontal="center"/>
    </xf>
    <xf numFmtId="0" fontId="23" fillId="3" borderId="0" xfId="0" applyFont="1" applyFill="1"/>
    <xf numFmtId="16" fontId="21" fillId="0" borderId="1" xfId="0" applyNumberFormat="1" applyFont="1" applyBorder="1" applyAlignment="1">
      <alignment horizontal="left" vertical="center"/>
    </xf>
    <xf numFmtId="0" fontId="21" fillId="0" borderId="1" xfId="0" applyFont="1" applyBorder="1"/>
    <xf numFmtId="3" fontId="21" fillId="0" borderId="1" xfId="0" applyNumberFormat="1" applyFont="1" applyBorder="1"/>
    <xf numFmtId="16" fontId="21" fillId="0" borderId="1" xfId="0" applyNumberFormat="1" applyFont="1" applyBorder="1" applyAlignment="1">
      <alignment horizontal="left"/>
    </xf>
    <xf numFmtId="0" fontId="23" fillId="0" borderId="1" xfId="0" applyFont="1" applyBorder="1"/>
    <xf numFmtId="0" fontId="5" fillId="0" borderId="0" xfId="0" applyFont="1" applyFill="1"/>
    <xf numFmtId="0" fontId="21" fillId="0" borderId="1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3" fontId="21" fillId="0" borderId="1" xfId="0" applyNumberFormat="1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3" fontId="21" fillId="0" borderId="1" xfId="0" applyNumberFormat="1" applyFont="1" applyBorder="1" applyAlignment="1">
      <alignment horizontal="right" vertical="top" wrapText="1"/>
    </xf>
    <xf numFmtId="3" fontId="23" fillId="0" borderId="1" xfId="0" applyNumberFormat="1" applyFont="1" applyBorder="1" applyAlignment="1">
      <alignment vertical="top" wrapText="1"/>
    </xf>
    <xf numFmtId="0" fontId="23" fillId="0" borderId="1" xfId="0" applyFont="1" applyFill="1" applyBorder="1" applyAlignment="1">
      <alignment horizontal="left" vertical="top" wrapText="1"/>
    </xf>
    <xf numFmtId="0" fontId="25" fillId="0" borderId="0" xfId="0" applyFont="1" applyFill="1" applyAlignment="1">
      <alignment horizontal="right"/>
    </xf>
    <xf numFmtId="16" fontId="21" fillId="0" borderId="1" xfId="0" applyNumberFormat="1" applyFont="1" applyFill="1" applyBorder="1" applyAlignment="1">
      <alignment horizontal="left" vertical="top"/>
    </xf>
    <xf numFmtId="0" fontId="21" fillId="0" borderId="1" xfId="0" applyFont="1" applyFill="1" applyBorder="1" applyAlignment="1">
      <alignment horizontal="left" vertical="top"/>
    </xf>
    <xf numFmtId="3" fontId="21" fillId="0" borderId="1" xfId="0" applyNumberFormat="1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3" fontId="21" fillId="0" borderId="1" xfId="0" applyNumberFormat="1" applyFont="1" applyFill="1" applyBorder="1" applyAlignment="1">
      <alignment horizontal="right" vertical="top"/>
    </xf>
    <xf numFmtId="16" fontId="21" fillId="0" borderId="1" xfId="0" applyNumberFormat="1" applyFont="1" applyBorder="1" applyAlignment="1">
      <alignment horizontal="left" vertical="top"/>
    </xf>
    <xf numFmtId="3" fontId="21" fillId="0" borderId="1" xfId="0" applyNumberFormat="1" applyFont="1" applyBorder="1" applyAlignment="1">
      <alignment horizontal="left" vertical="top" wrapText="1"/>
    </xf>
    <xf numFmtId="3" fontId="21" fillId="0" borderId="1" xfId="0" applyNumberFormat="1" applyFont="1" applyBorder="1" applyAlignment="1">
      <alignment horizontal="right" vertical="top"/>
    </xf>
    <xf numFmtId="3" fontId="23" fillId="2" borderId="1" xfId="0" applyNumberFormat="1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"/>
    </xf>
    <xf numFmtId="3" fontId="3" fillId="0" borderId="2" xfId="0" applyNumberFormat="1" applyFont="1" applyBorder="1" applyAlignment="1">
      <alignment vertical="top" wrapText="1"/>
    </xf>
    <xf numFmtId="3" fontId="3" fillId="0" borderId="3" xfId="0" applyNumberFormat="1" applyFont="1" applyBorder="1" applyAlignment="1">
      <alignment vertical="top" wrapText="1"/>
    </xf>
    <xf numFmtId="3" fontId="3" fillId="0" borderId="4" xfId="0" applyNumberFormat="1" applyFont="1" applyBorder="1" applyAlignment="1">
      <alignment vertical="top" wrapText="1"/>
    </xf>
    <xf numFmtId="0" fontId="23" fillId="2" borderId="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3" fontId="23" fillId="2" borderId="1" xfId="0" applyNumberFormat="1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2" fillId="0" borderId="5" xfId="0" applyFont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16" fontId="17" fillId="4" borderId="0" xfId="0" applyNumberFormat="1" applyFont="1" applyFill="1" applyBorder="1" applyAlignment="1">
      <alignment horizontal="center"/>
    </xf>
    <xf numFmtId="16" fontId="15" fillId="4" borderId="0" xfId="0" applyNumberFormat="1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3" fillId="4" borderId="0" xfId="0" applyFont="1" applyFill="1" applyAlignment="1">
      <alignment vertical="top" wrapText="1"/>
    </xf>
    <xf numFmtId="0" fontId="0" fillId="0" borderId="0" xfId="0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190500</xdr:colOff>
      <xdr:row>0</xdr:row>
      <xdr:rowOff>67437</xdr:rowOff>
    </xdr:to>
    <xdr:sp macro="" textlink="">
      <xdr:nvSpPr>
        <xdr:cNvPr id="7218" name="Text Box 1"/>
        <xdr:cNvSpPr txBox="1">
          <a:spLocks noChangeArrowheads="1"/>
        </xdr:cNvSpPr>
      </xdr:nvSpPr>
      <xdr:spPr bwMode="auto">
        <a:xfrm>
          <a:off x="4076700" y="0"/>
          <a:ext cx="190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67437</xdr:rowOff>
    </xdr:to>
    <xdr:sp macro="" textlink="">
      <xdr:nvSpPr>
        <xdr:cNvPr id="7219" name="Text Box 2"/>
        <xdr:cNvSpPr txBox="1">
          <a:spLocks noChangeArrowheads="1"/>
        </xdr:cNvSpPr>
      </xdr:nvSpPr>
      <xdr:spPr bwMode="auto">
        <a:xfrm>
          <a:off x="0" y="0"/>
          <a:ext cx="190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9525</xdr:rowOff>
    </xdr:from>
    <xdr:to>
      <xdr:col>1</xdr:col>
      <xdr:colOff>95250</xdr:colOff>
      <xdr:row>3</xdr:row>
      <xdr:rowOff>0</xdr:rowOff>
    </xdr:to>
    <xdr:pic>
      <xdr:nvPicPr>
        <xdr:cNvPr id="722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9525"/>
          <a:ext cx="6858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228600</xdr:colOff>
      <xdr:row>0</xdr:row>
      <xdr:rowOff>47625</xdr:rowOff>
    </xdr:from>
    <xdr:to>
      <xdr:col>11</xdr:col>
      <xdr:colOff>1028700</xdr:colOff>
      <xdr:row>3</xdr:row>
      <xdr:rowOff>66675</xdr:rowOff>
    </xdr:to>
    <xdr:pic>
      <xdr:nvPicPr>
        <xdr:cNvPr id="7222" name="Picture 5" descr="logo ums B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53275" y="47625"/>
          <a:ext cx="8001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190500</xdr:colOff>
      <xdr:row>0</xdr:row>
      <xdr:rowOff>67437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14725" y="0"/>
          <a:ext cx="190500" cy="67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67437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0" y="0"/>
          <a:ext cx="190500" cy="67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9525</xdr:rowOff>
    </xdr:from>
    <xdr:to>
      <xdr:col>1</xdr:col>
      <xdr:colOff>95250</xdr:colOff>
      <xdr:row>3</xdr:row>
      <xdr:rowOff>0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9525"/>
          <a:ext cx="6858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228600</xdr:colOff>
      <xdr:row>0</xdr:row>
      <xdr:rowOff>47625</xdr:rowOff>
    </xdr:from>
    <xdr:to>
      <xdr:col>11</xdr:col>
      <xdr:colOff>1028700</xdr:colOff>
      <xdr:row>3</xdr:row>
      <xdr:rowOff>66675</xdr:rowOff>
    </xdr:to>
    <xdr:pic>
      <xdr:nvPicPr>
        <xdr:cNvPr id="5" name="Picture 5" descr="logo ums B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53275" y="47625"/>
          <a:ext cx="8001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190500</xdr:colOff>
      <xdr:row>0</xdr:row>
      <xdr:rowOff>67437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14725" y="0"/>
          <a:ext cx="190500" cy="67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67437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0" y="0"/>
          <a:ext cx="190500" cy="67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9525</xdr:rowOff>
    </xdr:from>
    <xdr:to>
      <xdr:col>1</xdr:col>
      <xdr:colOff>95250</xdr:colOff>
      <xdr:row>3</xdr:row>
      <xdr:rowOff>0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9525"/>
          <a:ext cx="6858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228600</xdr:colOff>
      <xdr:row>0</xdr:row>
      <xdr:rowOff>47625</xdr:rowOff>
    </xdr:from>
    <xdr:to>
      <xdr:col>11</xdr:col>
      <xdr:colOff>1028700</xdr:colOff>
      <xdr:row>3</xdr:row>
      <xdr:rowOff>66675</xdr:rowOff>
    </xdr:to>
    <xdr:pic>
      <xdr:nvPicPr>
        <xdr:cNvPr id="5" name="Picture 5" descr="logo ums B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53275" y="47625"/>
          <a:ext cx="8001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190500</xdr:colOff>
      <xdr:row>0</xdr:row>
      <xdr:rowOff>67437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14725" y="0"/>
          <a:ext cx="190500" cy="67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67437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0" y="0"/>
          <a:ext cx="190500" cy="67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9525</xdr:rowOff>
    </xdr:from>
    <xdr:to>
      <xdr:col>1</xdr:col>
      <xdr:colOff>95250</xdr:colOff>
      <xdr:row>3</xdr:row>
      <xdr:rowOff>0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9525"/>
          <a:ext cx="6858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228600</xdr:colOff>
      <xdr:row>0</xdr:row>
      <xdr:rowOff>47625</xdr:rowOff>
    </xdr:from>
    <xdr:to>
      <xdr:col>11</xdr:col>
      <xdr:colOff>1028700</xdr:colOff>
      <xdr:row>3</xdr:row>
      <xdr:rowOff>66675</xdr:rowOff>
    </xdr:to>
    <xdr:pic>
      <xdr:nvPicPr>
        <xdr:cNvPr id="5" name="Picture 5" descr="logo ums B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53275" y="47625"/>
          <a:ext cx="8001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190500</xdr:colOff>
      <xdr:row>0</xdr:row>
      <xdr:rowOff>67437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14725" y="0"/>
          <a:ext cx="190500" cy="67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67437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0" y="0"/>
          <a:ext cx="190500" cy="67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9525</xdr:rowOff>
    </xdr:from>
    <xdr:to>
      <xdr:col>1</xdr:col>
      <xdr:colOff>95250</xdr:colOff>
      <xdr:row>3</xdr:row>
      <xdr:rowOff>0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9525"/>
          <a:ext cx="6858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228600</xdr:colOff>
      <xdr:row>0</xdr:row>
      <xdr:rowOff>47625</xdr:rowOff>
    </xdr:from>
    <xdr:to>
      <xdr:col>11</xdr:col>
      <xdr:colOff>1028700</xdr:colOff>
      <xdr:row>3</xdr:row>
      <xdr:rowOff>66675</xdr:rowOff>
    </xdr:to>
    <xdr:pic>
      <xdr:nvPicPr>
        <xdr:cNvPr id="5" name="Picture 5" descr="logo ums B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53275" y="47625"/>
          <a:ext cx="8001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190500</xdr:colOff>
      <xdr:row>0</xdr:row>
      <xdr:rowOff>67437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14725" y="0"/>
          <a:ext cx="190500" cy="67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67437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0" y="0"/>
          <a:ext cx="190500" cy="67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9525</xdr:rowOff>
    </xdr:from>
    <xdr:to>
      <xdr:col>1</xdr:col>
      <xdr:colOff>95250</xdr:colOff>
      <xdr:row>3</xdr:row>
      <xdr:rowOff>0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9525"/>
          <a:ext cx="6858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228600</xdr:colOff>
      <xdr:row>0</xdr:row>
      <xdr:rowOff>47625</xdr:rowOff>
    </xdr:from>
    <xdr:to>
      <xdr:col>11</xdr:col>
      <xdr:colOff>1028700</xdr:colOff>
      <xdr:row>3</xdr:row>
      <xdr:rowOff>66675</xdr:rowOff>
    </xdr:to>
    <xdr:pic>
      <xdr:nvPicPr>
        <xdr:cNvPr id="5" name="Picture 5" descr="logo ums B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53275" y="47625"/>
          <a:ext cx="8001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190500</xdr:colOff>
      <xdr:row>0</xdr:row>
      <xdr:rowOff>67437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14725" y="0"/>
          <a:ext cx="190500" cy="67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67437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0" y="0"/>
          <a:ext cx="190500" cy="67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9525</xdr:rowOff>
    </xdr:from>
    <xdr:to>
      <xdr:col>1</xdr:col>
      <xdr:colOff>95250</xdr:colOff>
      <xdr:row>3</xdr:row>
      <xdr:rowOff>0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9525"/>
          <a:ext cx="6858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228600</xdr:colOff>
      <xdr:row>0</xdr:row>
      <xdr:rowOff>47625</xdr:rowOff>
    </xdr:from>
    <xdr:to>
      <xdr:col>11</xdr:col>
      <xdr:colOff>1028700</xdr:colOff>
      <xdr:row>3</xdr:row>
      <xdr:rowOff>66675</xdr:rowOff>
    </xdr:to>
    <xdr:pic>
      <xdr:nvPicPr>
        <xdr:cNvPr id="5" name="Picture 5" descr="logo ums B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53275" y="47625"/>
          <a:ext cx="8001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190500</xdr:colOff>
      <xdr:row>0</xdr:row>
      <xdr:rowOff>67437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14725" y="0"/>
          <a:ext cx="190500" cy="67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67437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0" y="0"/>
          <a:ext cx="190500" cy="67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9525</xdr:rowOff>
    </xdr:from>
    <xdr:to>
      <xdr:col>1</xdr:col>
      <xdr:colOff>95250</xdr:colOff>
      <xdr:row>3</xdr:row>
      <xdr:rowOff>0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9525"/>
          <a:ext cx="6858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228600</xdr:colOff>
      <xdr:row>0</xdr:row>
      <xdr:rowOff>47625</xdr:rowOff>
    </xdr:from>
    <xdr:to>
      <xdr:col>11</xdr:col>
      <xdr:colOff>1028700</xdr:colOff>
      <xdr:row>3</xdr:row>
      <xdr:rowOff>66675</xdr:rowOff>
    </xdr:to>
    <xdr:pic>
      <xdr:nvPicPr>
        <xdr:cNvPr id="5" name="Picture 5" descr="logo ums B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53275" y="47625"/>
          <a:ext cx="8001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190500</xdr:colOff>
      <xdr:row>1</xdr:row>
      <xdr:rowOff>47625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29100" y="0"/>
          <a:ext cx="190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47625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0" y="0"/>
          <a:ext cx="190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180975</xdr:colOff>
      <xdr:row>4</xdr:row>
      <xdr:rowOff>0</xdr:rowOff>
    </xdr:from>
    <xdr:to>
      <xdr:col>11</xdr:col>
      <xdr:colOff>485775</xdr:colOff>
      <xdr:row>4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80975" y="1009650"/>
          <a:ext cx="7419975" cy="0"/>
        </a:xfrm>
        <a:prstGeom prst="line">
          <a:avLst/>
        </a:prstGeom>
        <a:noFill/>
        <a:ln w="571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142875</xdr:colOff>
      <xdr:row>0</xdr:row>
      <xdr:rowOff>9525</xdr:rowOff>
    </xdr:from>
    <xdr:to>
      <xdr:col>1</xdr:col>
      <xdr:colOff>333375</xdr:colOff>
      <xdr:row>2</xdr:row>
      <xdr:rowOff>419100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9525"/>
          <a:ext cx="8572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561975</xdr:colOff>
      <xdr:row>0</xdr:row>
      <xdr:rowOff>9525</xdr:rowOff>
    </xdr:from>
    <xdr:to>
      <xdr:col>8</xdr:col>
      <xdr:colOff>866775</xdr:colOff>
      <xdr:row>3</xdr:row>
      <xdr:rowOff>66675</xdr:rowOff>
    </xdr:to>
    <xdr:pic>
      <xdr:nvPicPr>
        <xdr:cNvPr id="6" name="Picture 5" descr="logo ums B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96050" y="9525"/>
          <a:ext cx="9239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opLeftCell="A19" workbookViewId="0">
      <selection sqref="A1:L49"/>
    </sheetView>
  </sheetViews>
  <sheetFormatPr defaultRowHeight="12.75"/>
  <cols>
    <col min="1" max="1" width="9.42578125" style="75" customWidth="1"/>
    <col min="2" max="2" width="14.5703125" style="76" customWidth="1"/>
    <col min="3" max="3" width="9" style="75" customWidth="1"/>
    <col min="4" max="4" width="11.140625" style="77" customWidth="1"/>
    <col min="5" max="5" width="8.5703125" style="75" customWidth="1"/>
    <col min="6" max="6" width="28.42578125" style="76" customWidth="1"/>
    <col min="7" max="7" width="9.28515625" style="76" customWidth="1"/>
    <col min="8" max="8" width="13.42578125" style="77" customWidth="1"/>
    <col min="9" max="9" width="9.140625" style="76" hidden="1" customWidth="1"/>
    <col min="10" max="10" width="6.28515625" style="76" hidden="1" customWidth="1"/>
    <col min="11" max="11" width="9.140625" style="76" hidden="1" customWidth="1"/>
    <col min="12" max="12" width="15.7109375" style="77" customWidth="1"/>
  </cols>
  <sheetData>
    <row r="1" spans="1:22" ht="18.7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22" ht="18.75">
      <c r="A2" s="147" t="s">
        <v>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22" ht="18.75">
      <c r="A3" s="148" t="s">
        <v>15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22" s="74" customFormat="1" ht="15.75" thickBot="1">
      <c r="A4" s="149" t="s">
        <v>8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1:22" ht="8.25" customHeight="1" thickTop="1"/>
    <row r="6" spans="1:22" s="2" customFormat="1">
      <c r="A6" s="146" t="s">
        <v>9</v>
      </c>
      <c r="B6" s="146"/>
      <c r="C6" s="146"/>
      <c r="D6" s="146"/>
      <c r="E6" s="146"/>
      <c r="F6" s="146"/>
      <c r="G6" s="146"/>
      <c r="H6" s="146"/>
      <c r="I6" s="78"/>
      <c r="J6" s="78"/>
      <c r="K6" s="78"/>
      <c r="L6" s="79"/>
    </row>
    <row r="7" spans="1:22" s="2" customFormat="1" ht="6.75" customHeight="1">
      <c r="A7" s="80"/>
      <c r="B7" s="80"/>
      <c r="C7" s="80"/>
      <c r="D7" s="80"/>
      <c r="E7" s="80"/>
      <c r="F7" s="80"/>
      <c r="G7" s="80"/>
      <c r="H7" s="80"/>
      <c r="I7" s="78"/>
      <c r="J7" s="78"/>
      <c r="K7" s="78"/>
      <c r="L7" s="79"/>
    </row>
    <row r="8" spans="1:22" s="2" customFormat="1">
      <c r="A8" s="81" t="s">
        <v>13</v>
      </c>
      <c r="B8" s="80"/>
      <c r="C8" s="81" t="s">
        <v>34</v>
      </c>
      <c r="D8" s="80"/>
      <c r="E8" s="80"/>
      <c r="F8" s="80"/>
      <c r="G8" s="80"/>
      <c r="H8" s="80"/>
      <c r="I8" s="78"/>
      <c r="J8" s="78"/>
      <c r="K8" s="78"/>
      <c r="L8" s="79"/>
    </row>
    <row r="9" spans="1:22" s="2" customFormat="1">
      <c r="A9" s="81" t="s">
        <v>12</v>
      </c>
      <c r="B9" s="80"/>
      <c r="C9" s="81" t="s">
        <v>37</v>
      </c>
      <c r="D9" s="80"/>
      <c r="E9" s="80"/>
      <c r="F9" s="80"/>
      <c r="G9" s="80"/>
      <c r="H9" s="80"/>
      <c r="I9" s="78"/>
      <c r="J9" s="78"/>
      <c r="K9" s="78"/>
      <c r="L9" s="79"/>
    </row>
    <row r="10" spans="1:22" s="2" customFormat="1">
      <c r="A10" s="81" t="s">
        <v>11</v>
      </c>
      <c r="B10" s="80"/>
      <c r="C10" s="112" t="s">
        <v>22</v>
      </c>
      <c r="D10" s="80"/>
      <c r="E10" s="80"/>
      <c r="F10" s="80"/>
      <c r="G10" s="80"/>
      <c r="H10" s="80"/>
      <c r="I10" s="78"/>
      <c r="J10" s="78"/>
      <c r="K10" s="78"/>
      <c r="L10" s="79"/>
    </row>
    <row r="11" spans="1:22" s="2" customFormat="1">
      <c r="A11" s="111"/>
      <c r="B11" s="80"/>
      <c r="C11" s="81" t="s">
        <v>23</v>
      </c>
      <c r="D11" s="80"/>
      <c r="E11" s="80"/>
      <c r="F11" s="80"/>
      <c r="G11" s="80"/>
      <c r="H11" s="80"/>
      <c r="I11" s="78"/>
      <c r="J11" s="78"/>
      <c r="K11" s="78"/>
      <c r="L11" s="79"/>
    </row>
    <row r="12" spans="1:22" s="2" customFormat="1">
      <c r="A12" s="81" t="s">
        <v>19</v>
      </c>
      <c r="B12" s="80"/>
      <c r="C12" s="82" t="s">
        <v>38</v>
      </c>
      <c r="D12" s="80"/>
      <c r="E12" s="80"/>
      <c r="F12" s="80"/>
      <c r="G12" s="80"/>
      <c r="H12" s="80"/>
      <c r="I12" s="78"/>
      <c r="J12" s="78"/>
      <c r="K12" s="78"/>
      <c r="L12" s="79"/>
    </row>
    <row r="13" spans="1:22" s="2" customFormat="1" ht="6.75" customHeight="1">
      <c r="A13" s="81"/>
      <c r="B13" s="80"/>
      <c r="C13" s="81"/>
      <c r="D13" s="80"/>
      <c r="E13" s="80"/>
      <c r="F13" s="80"/>
      <c r="G13" s="80"/>
      <c r="H13" s="80"/>
      <c r="I13" s="78"/>
      <c r="J13" s="78"/>
      <c r="K13" s="78"/>
      <c r="L13" s="79"/>
    </row>
    <row r="14" spans="1:22" s="2" customFormat="1">
      <c r="A14" s="142" t="s">
        <v>20</v>
      </c>
      <c r="B14" s="143"/>
      <c r="C14" s="143"/>
      <c r="D14" s="144"/>
      <c r="E14" s="83"/>
      <c r="F14" s="145" t="s">
        <v>21</v>
      </c>
      <c r="G14" s="145"/>
      <c r="H14" s="145"/>
      <c r="I14" s="83"/>
      <c r="J14" s="83"/>
      <c r="K14" s="83"/>
      <c r="L14" s="84" t="s">
        <v>44</v>
      </c>
      <c r="M14" s="9"/>
      <c r="N14" s="10"/>
      <c r="O14" s="10"/>
      <c r="P14" s="10"/>
      <c r="Q14" s="9"/>
      <c r="R14" s="9"/>
      <c r="S14" s="5"/>
      <c r="T14" s="8"/>
      <c r="U14" s="5"/>
      <c r="V14" s="8"/>
    </row>
    <row r="15" spans="1:22" s="1" customFormat="1">
      <c r="A15" s="83" t="s">
        <v>1</v>
      </c>
      <c r="B15" s="83" t="s">
        <v>2</v>
      </c>
      <c r="C15" s="83" t="s">
        <v>3</v>
      </c>
      <c r="D15" s="84" t="s">
        <v>4</v>
      </c>
      <c r="E15" s="83" t="s">
        <v>1</v>
      </c>
      <c r="F15" s="83" t="s">
        <v>2</v>
      </c>
      <c r="G15" s="83" t="s">
        <v>5</v>
      </c>
      <c r="H15" s="84" t="s">
        <v>4</v>
      </c>
      <c r="I15" s="83"/>
      <c r="J15" s="83"/>
      <c r="K15" s="83"/>
      <c r="L15" s="83"/>
      <c r="M15" s="9"/>
      <c r="N15" s="10"/>
      <c r="O15" s="10"/>
      <c r="P15" s="10"/>
      <c r="Q15" s="9"/>
      <c r="R15" s="9"/>
      <c r="S15" s="5"/>
      <c r="T15" s="8"/>
      <c r="U15" s="5"/>
      <c r="V15" s="11"/>
    </row>
    <row r="16" spans="1:22" s="118" customFormat="1">
      <c r="A16" s="113">
        <v>40664</v>
      </c>
      <c r="B16" s="114" t="s">
        <v>24</v>
      </c>
      <c r="C16" s="114" t="s">
        <v>25</v>
      </c>
      <c r="D16" s="115">
        <f>70%*72500000</f>
        <v>50750000</v>
      </c>
      <c r="E16" s="116"/>
      <c r="F16" s="117" t="s">
        <v>50</v>
      </c>
      <c r="G16" s="114"/>
      <c r="H16" s="115"/>
      <c r="I16" s="85"/>
      <c r="J16" s="85"/>
      <c r="K16" s="85"/>
      <c r="L16" s="85"/>
      <c r="M16" s="7"/>
      <c r="N16" s="13"/>
      <c r="O16" s="13"/>
      <c r="P16" s="13"/>
      <c r="Q16" s="7"/>
      <c r="R16" s="7"/>
      <c r="S16" s="12"/>
      <c r="T16" s="14"/>
      <c r="U16" s="12"/>
      <c r="V16" s="14"/>
    </row>
    <row r="17" spans="1:22" s="118" customFormat="1" ht="15" customHeight="1">
      <c r="A17" s="114"/>
      <c r="B17" s="114" t="s">
        <v>39</v>
      </c>
      <c r="C17" s="114"/>
      <c r="D17" s="115"/>
      <c r="E17" s="116">
        <v>38867</v>
      </c>
      <c r="F17" s="86" t="s">
        <v>40</v>
      </c>
      <c r="G17" s="114" t="s">
        <v>26</v>
      </c>
      <c r="H17" s="115">
        <f>20*50000</f>
        <v>1000000</v>
      </c>
      <c r="I17" s="85"/>
      <c r="J17" s="85"/>
      <c r="K17" s="85"/>
      <c r="L17" s="87" t="s">
        <v>45</v>
      </c>
      <c r="M17" s="7"/>
      <c r="N17" s="13"/>
      <c r="O17" s="13"/>
      <c r="P17" s="13"/>
      <c r="Q17" s="7"/>
      <c r="R17" s="7"/>
      <c r="S17" s="12"/>
      <c r="T17" s="14"/>
      <c r="U17" s="12"/>
      <c r="V17" s="14"/>
    </row>
    <row r="18" spans="1:22" s="118" customFormat="1" ht="14.25" customHeight="1">
      <c r="A18" s="88"/>
      <c r="B18" s="85"/>
      <c r="C18" s="89"/>
      <c r="D18" s="90"/>
      <c r="E18" s="116">
        <v>38867</v>
      </c>
      <c r="F18" s="86" t="s">
        <v>41</v>
      </c>
      <c r="G18" s="114" t="s">
        <v>26</v>
      </c>
      <c r="H18" s="115">
        <v>600000</v>
      </c>
      <c r="I18" s="85"/>
      <c r="J18" s="85"/>
      <c r="K18" s="85"/>
      <c r="L18" s="87" t="s">
        <v>100</v>
      </c>
      <c r="M18" s="7"/>
      <c r="N18" s="13"/>
      <c r="O18" s="13"/>
      <c r="P18" s="13"/>
      <c r="Q18" s="7"/>
      <c r="R18" s="7"/>
      <c r="S18" s="12"/>
      <c r="T18" s="14"/>
      <c r="U18" s="12"/>
      <c r="V18" s="14"/>
    </row>
    <row r="19" spans="1:22" s="118" customFormat="1" ht="14.25" customHeight="1">
      <c r="A19" s="88"/>
      <c r="B19" s="85"/>
      <c r="C19" s="89"/>
      <c r="D19" s="90"/>
      <c r="E19" s="116">
        <v>38867</v>
      </c>
      <c r="F19" s="86" t="s">
        <v>42</v>
      </c>
      <c r="G19" s="114" t="s">
        <v>26</v>
      </c>
      <c r="H19" s="115">
        <f>12*20000</f>
        <v>240000</v>
      </c>
      <c r="I19" s="85"/>
      <c r="J19" s="85"/>
      <c r="K19" s="85"/>
      <c r="L19" s="87" t="s">
        <v>46</v>
      </c>
      <c r="M19" s="7"/>
      <c r="N19" s="13"/>
      <c r="O19" s="13"/>
      <c r="P19" s="13"/>
      <c r="Q19" s="7"/>
      <c r="R19" s="7"/>
      <c r="S19" s="12"/>
      <c r="T19" s="14"/>
      <c r="U19" s="12"/>
      <c r="V19" s="14"/>
    </row>
    <row r="20" spans="1:22" s="118" customFormat="1" ht="14.25" customHeight="1">
      <c r="A20" s="88"/>
      <c r="B20" s="85"/>
      <c r="C20" s="89"/>
      <c r="D20" s="90"/>
      <c r="E20" s="116">
        <v>38867</v>
      </c>
      <c r="F20" s="91" t="s">
        <v>43</v>
      </c>
      <c r="G20" s="114" t="s">
        <v>26</v>
      </c>
      <c r="H20" s="115">
        <f>2*(12*10000)</f>
        <v>240000</v>
      </c>
      <c r="I20" s="85"/>
      <c r="J20" s="85"/>
      <c r="K20" s="85"/>
      <c r="L20" s="87" t="s">
        <v>47</v>
      </c>
      <c r="M20" s="7"/>
      <c r="N20" s="13"/>
      <c r="O20" s="13"/>
      <c r="P20" s="13"/>
      <c r="Q20" s="7"/>
      <c r="R20" s="7"/>
      <c r="S20" s="12"/>
      <c r="T20" s="14"/>
      <c r="U20" s="12"/>
      <c r="V20" s="14"/>
    </row>
    <row r="21" spans="1:22" s="118" customFormat="1" ht="14.25" customHeight="1">
      <c r="A21" s="88"/>
      <c r="B21" s="85"/>
      <c r="C21" s="89"/>
      <c r="D21" s="90"/>
      <c r="E21" s="119"/>
      <c r="F21" s="91"/>
      <c r="G21" s="114"/>
      <c r="H21" s="115"/>
      <c r="I21" s="85"/>
      <c r="J21" s="85"/>
      <c r="K21" s="85"/>
      <c r="L21" s="90"/>
      <c r="M21" s="7"/>
      <c r="N21" s="13"/>
      <c r="O21" s="13"/>
      <c r="P21" s="13"/>
      <c r="Q21" s="7"/>
      <c r="R21" s="7"/>
      <c r="S21" s="12"/>
      <c r="T21" s="14"/>
      <c r="U21" s="12"/>
      <c r="V21" s="14"/>
    </row>
    <row r="22" spans="1:22" s="118" customFormat="1" ht="14.25" customHeight="1">
      <c r="A22" s="88"/>
      <c r="B22" s="85"/>
      <c r="C22" s="89"/>
      <c r="D22" s="90"/>
      <c r="E22" s="120"/>
      <c r="F22" s="117" t="s">
        <v>27</v>
      </c>
      <c r="G22" s="114"/>
      <c r="H22" s="115"/>
      <c r="I22" s="85"/>
      <c r="J22" s="85"/>
      <c r="K22" s="85"/>
      <c r="L22" s="90"/>
      <c r="M22" s="7"/>
      <c r="N22" s="13"/>
      <c r="O22" s="13"/>
      <c r="P22" s="13"/>
      <c r="Q22" s="7"/>
      <c r="R22" s="7"/>
      <c r="S22" s="12"/>
      <c r="T22" s="14"/>
      <c r="U22" s="12"/>
      <c r="V22" s="14"/>
    </row>
    <row r="23" spans="1:22" s="118" customFormat="1" ht="14.25" customHeight="1">
      <c r="A23" s="88"/>
      <c r="B23" s="85"/>
      <c r="C23" s="89"/>
      <c r="D23" s="90"/>
      <c r="E23" s="116">
        <v>38839</v>
      </c>
      <c r="F23" s="121" t="s">
        <v>101</v>
      </c>
      <c r="G23" s="122" t="s">
        <v>26</v>
      </c>
      <c r="H23" s="123">
        <v>1200000</v>
      </c>
      <c r="I23" s="85"/>
      <c r="J23" s="85"/>
      <c r="K23" s="85"/>
      <c r="L23" s="90"/>
      <c r="M23" s="7"/>
      <c r="N23" s="13"/>
      <c r="O23" s="13"/>
      <c r="P23" s="13"/>
      <c r="Q23" s="7"/>
      <c r="R23" s="7"/>
      <c r="S23" s="12"/>
      <c r="T23" s="14"/>
      <c r="U23" s="12"/>
      <c r="V23" s="14"/>
    </row>
    <row r="24" spans="1:22" s="118" customFormat="1" ht="14.25" customHeight="1">
      <c r="A24" s="88"/>
      <c r="B24" s="85"/>
      <c r="C24" s="89"/>
      <c r="D24" s="90"/>
      <c r="E24" s="116"/>
      <c r="F24" s="121"/>
      <c r="G24" s="122"/>
      <c r="H24" s="123"/>
      <c r="I24" s="85"/>
      <c r="J24" s="85"/>
      <c r="K24" s="85"/>
      <c r="L24" s="90"/>
      <c r="M24" s="7"/>
      <c r="N24" s="13"/>
      <c r="O24" s="13"/>
      <c r="P24" s="13"/>
      <c r="Q24" s="7"/>
      <c r="R24" s="7"/>
      <c r="S24" s="12"/>
      <c r="T24" s="14"/>
      <c r="U24" s="12"/>
      <c r="V24" s="14"/>
    </row>
    <row r="25" spans="1:22" s="118" customFormat="1" ht="14.25" customHeight="1">
      <c r="A25" s="88"/>
      <c r="B25" s="85"/>
      <c r="C25" s="89"/>
      <c r="D25" s="90"/>
      <c r="E25" s="116"/>
      <c r="F25" s="124" t="s">
        <v>51</v>
      </c>
      <c r="G25" s="122"/>
      <c r="H25" s="123"/>
      <c r="I25" s="85"/>
      <c r="J25" s="85"/>
      <c r="K25" s="85"/>
      <c r="L25" s="90"/>
      <c r="M25" s="7"/>
      <c r="N25" s="13"/>
      <c r="O25" s="13"/>
      <c r="P25" s="13"/>
      <c r="Q25" s="7"/>
      <c r="R25" s="7"/>
      <c r="S25" s="12"/>
      <c r="T25" s="14"/>
      <c r="U25" s="12"/>
      <c r="V25" s="14"/>
    </row>
    <row r="26" spans="1:22" s="118" customFormat="1" ht="14.25" customHeight="1">
      <c r="A26" s="88"/>
      <c r="B26" s="85"/>
      <c r="C26" s="89"/>
      <c r="D26" s="90"/>
      <c r="E26" s="116"/>
      <c r="F26" s="121" t="s">
        <v>53</v>
      </c>
      <c r="G26" s="122"/>
      <c r="H26" s="123"/>
      <c r="I26" s="85"/>
      <c r="J26" s="85"/>
      <c r="K26" s="85"/>
      <c r="L26" s="90"/>
      <c r="M26" s="7"/>
      <c r="N26" s="13"/>
      <c r="O26" s="13"/>
      <c r="P26" s="13"/>
      <c r="Q26" s="7"/>
      <c r="R26" s="7"/>
      <c r="S26" s="12"/>
      <c r="T26" s="14"/>
      <c r="U26" s="12"/>
      <c r="V26" s="14"/>
    </row>
    <row r="27" spans="1:22" s="118" customFormat="1" ht="14.25" customHeight="1">
      <c r="A27" s="88"/>
      <c r="B27" s="85"/>
      <c r="C27" s="89"/>
      <c r="D27" s="90"/>
      <c r="E27" s="116"/>
      <c r="F27" s="121"/>
      <c r="G27" s="122"/>
      <c r="H27" s="123"/>
      <c r="I27" s="85"/>
      <c r="J27" s="85"/>
      <c r="K27" s="85"/>
      <c r="L27" s="90"/>
      <c r="M27" s="7"/>
      <c r="N27" s="13"/>
      <c r="O27" s="13"/>
      <c r="P27" s="13"/>
      <c r="Q27" s="7"/>
      <c r="R27" s="7"/>
      <c r="S27" s="12"/>
      <c r="T27" s="14"/>
      <c r="U27" s="12"/>
      <c r="V27" s="14"/>
    </row>
    <row r="28" spans="1:22" s="118" customFormat="1" ht="14.25" customHeight="1">
      <c r="A28" s="88"/>
      <c r="B28" s="85"/>
      <c r="C28" s="89"/>
      <c r="D28" s="90"/>
      <c r="E28" s="116"/>
      <c r="F28" s="124" t="s">
        <v>52</v>
      </c>
      <c r="G28" s="122"/>
      <c r="H28" s="123"/>
      <c r="I28" s="85"/>
      <c r="J28" s="85"/>
      <c r="K28" s="85"/>
      <c r="L28" s="90"/>
      <c r="M28" s="7"/>
      <c r="N28" s="13"/>
      <c r="O28" s="13"/>
      <c r="P28" s="13"/>
      <c r="Q28" s="7"/>
      <c r="R28" s="7"/>
      <c r="S28" s="12"/>
      <c r="T28" s="14"/>
      <c r="U28" s="12"/>
      <c r="V28" s="14"/>
    </row>
    <row r="29" spans="1:22" s="118" customFormat="1" ht="14.25" customHeight="1">
      <c r="A29" s="88"/>
      <c r="B29" s="85"/>
      <c r="C29" s="89"/>
      <c r="D29" s="90"/>
      <c r="E29" s="116"/>
      <c r="F29" s="121" t="s">
        <v>53</v>
      </c>
      <c r="G29" s="122"/>
      <c r="H29" s="123"/>
      <c r="I29" s="85"/>
      <c r="J29" s="85"/>
      <c r="K29" s="85"/>
      <c r="L29" s="90"/>
      <c r="M29" s="7"/>
      <c r="N29" s="13"/>
      <c r="O29" s="13"/>
      <c r="P29" s="13"/>
      <c r="Q29" s="7"/>
      <c r="R29" s="7"/>
      <c r="S29" s="12"/>
      <c r="T29" s="14"/>
      <c r="U29" s="12"/>
      <c r="V29" s="14"/>
    </row>
    <row r="30" spans="1:22" s="118" customFormat="1" ht="14.25" customHeight="1">
      <c r="A30" s="88"/>
      <c r="B30" s="85"/>
      <c r="C30" s="89"/>
      <c r="D30" s="90"/>
      <c r="E30" s="119"/>
      <c r="F30" s="122"/>
      <c r="G30" s="122"/>
      <c r="H30" s="121"/>
      <c r="I30" s="85"/>
      <c r="J30" s="85"/>
      <c r="K30" s="85"/>
      <c r="L30" s="90"/>
      <c r="M30" s="7"/>
      <c r="N30" s="13"/>
      <c r="O30" s="13"/>
      <c r="P30" s="13"/>
      <c r="Q30" s="7"/>
      <c r="R30" s="7"/>
      <c r="S30" s="12"/>
      <c r="T30" s="14"/>
      <c r="U30" s="12"/>
      <c r="V30" s="14"/>
    </row>
    <row r="31" spans="1:22" s="118" customFormat="1" ht="14.25" customHeight="1">
      <c r="A31" s="88"/>
      <c r="B31" s="85"/>
      <c r="C31" s="89"/>
      <c r="D31" s="90"/>
      <c r="E31" s="120"/>
      <c r="F31" s="117" t="s">
        <v>28</v>
      </c>
      <c r="G31" s="114"/>
      <c r="H31" s="115"/>
      <c r="I31" s="85"/>
      <c r="J31" s="85"/>
      <c r="K31" s="85"/>
      <c r="L31" s="90"/>
      <c r="M31" s="7"/>
      <c r="N31" s="13"/>
      <c r="O31" s="13"/>
      <c r="P31" s="13"/>
      <c r="Q31" s="7"/>
      <c r="R31" s="7"/>
      <c r="S31" s="12"/>
      <c r="T31" s="14"/>
      <c r="U31" s="12"/>
      <c r="V31" s="14"/>
    </row>
    <row r="32" spans="1:22" s="118" customFormat="1" ht="14.25" customHeight="1">
      <c r="A32" s="88"/>
      <c r="B32" s="85"/>
      <c r="C32" s="89"/>
      <c r="D32" s="90"/>
      <c r="E32" s="116">
        <v>40670</v>
      </c>
      <c r="F32" s="122" t="s">
        <v>49</v>
      </c>
      <c r="G32" s="122" t="s">
        <v>26</v>
      </c>
      <c r="H32" s="115">
        <v>2750000</v>
      </c>
      <c r="I32" s="85"/>
      <c r="J32" s="85"/>
      <c r="K32" s="85"/>
      <c r="L32" s="90"/>
      <c r="M32" s="7"/>
      <c r="N32" s="13"/>
      <c r="O32" s="13"/>
      <c r="P32" s="13"/>
      <c r="Q32" s="7"/>
      <c r="R32" s="7"/>
      <c r="S32" s="12"/>
      <c r="T32" s="14"/>
      <c r="U32" s="12"/>
      <c r="V32" s="14"/>
    </row>
    <row r="33" spans="1:22" s="118" customFormat="1" ht="14.25" customHeight="1">
      <c r="A33" s="88"/>
      <c r="B33" s="85"/>
      <c r="C33" s="89"/>
      <c r="D33" s="90"/>
      <c r="E33" s="116"/>
      <c r="F33" s="121"/>
      <c r="G33" s="122"/>
      <c r="H33" s="115"/>
      <c r="I33" s="85"/>
      <c r="J33" s="85"/>
      <c r="K33" s="85"/>
      <c r="L33" s="90"/>
      <c r="M33" s="7"/>
      <c r="N33" s="13"/>
      <c r="O33" s="13"/>
      <c r="P33" s="13"/>
      <c r="Q33" s="7"/>
      <c r="R33" s="7"/>
      <c r="S33" s="12"/>
      <c r="T33" s="14"/>
      <c r="U33" s="12"/>
      <c r="V33" s="14"/>
    </row>
    <row r="34" spans="1:22" s="118" customFormat="1" ht="14.25" customHeight="1">
      <c r="A34" s="88"/>
      <c r="B34" s="85"/>
      <c r="C34" s="89"/>
      <c r="D34" s="90"/>
      <c r="E34" s="116"/>
      <c r="F34" s="121"/>
      <c r="G34" s="122"/>
      <c r="H34" s="115"/>
      <c r="I34" s="85"/>
      <c r="J34" s="85"/>
      <c r="K34" s="85"/>
      <c r="L34" s="90"/>
      <c r="M34" s="7"/>
      <c r="N34" s="13"/>
      <c r="O34" s="13"/>
      <c r="P34" s="13"/>
      <c r="Q34" s="7"/>
      <c r="R34" s="7"/>
      <c r="S34" s="12"/>
      <c r="T34" s="14"/>
      <c r="U34" s="12"/>
      <c r="V34" s="14"/>
    </row>
    <row r="35" spans="1:22" s="118" customFormat="1" ht="14.25" customHeight="1">
      <c r="A35" s="88"/>
      <c r="B35" s="85"/>
      <c r="C35" s="89"/>
      <c r="D35" s="90"/>
      <c r="E35" s="116"/>
      <c r="F35" s="124" t="s">
        <v>54</v>
      </c>
      <c r="G35" s="122"/>
      <c r="H35" s="115"/>
      <c r="I35" s="85"/>
      <c r="J35" s="85"/>
      <c r="K35" s="85"/>
      <c r="L35" s="90"/>
      <c r="M35" s="7"/>
      <c r="N35" s="13"/>
      <c r="O35" s="13"/>
      <c r="P35" s="13"/>
      <c r="Q35" s="7"/>
      <c r="R35" s="7"/>
      <c r="S35" s="12"/>
      <c r="T35" s="14"/>
      <c r="U35" s="12"/>
      <c r="V35" s="14"/>
    </row>
    <row r="36" spans="1:22" s="118" customFormat="1" ht="25.5" customHeight="1">
      <c r="A36" s="88"/>
      <c r="B36" s="85"/>
      <c r="C36" s="89"/>
      <c r="D36" s="90"/>
      <c r="E36" s="116"/>
      <c r="F36" s="121" t="s">
        <v>73</v>
      </c>
      <c r="G36" s="122" t="s">
        <v>26</v>
      </c>
      <c r="H36" s="115">
        <v>2000000</v>
      </c>
      <c r="I36" s="85"/>
      <c r="J36" s="85"/>
      <c r="K36" s="85"/>
      <c r="L36" s="90"/>
      <c r="M36" s="7"/>
      <c r="N36" s="13"/>
      <c r="O36" s="13"/>
      <c r="P36" s="13"/>
      <c r="Q36" s="7"/>
      <c r="R36" s="7"/>
      <c r="S36" s="12"/>
      <c r="T36" s="14"/>
      <c r="U36" s="12"/>
      <c r="V36" s="14"/>
    </row>
    <row r="37" spans="1:22" s="118" customFormat="1" ht="14.25" customHeight="1">
      <c r="A37" s="88"/>
      <c r="B37" s="85"/>
      <c r="C37" s="89"/>
      <c r="D37" s="90"/>
      <c r="E37" s="116"/>
      <c r="F37" s="121"/>
      <c r="G37" s="122"/>
      <c r="H37" s="115"/>
      <c r="I37" s="85"/>
      <c r="J37" s="85"/>
      <c r="K37" s="85"/>
      <c r="L37" s="90"/>
      <c r="M37" s="7"/>
      <c r="N37" s="13"/>
      <c r="O37" s="13"/>
      <c r="P37" s="13"/>
      <c r="Q37" s="7"/>
      <c r="R37" s="7"/>
      <c r="S37" s="12"/>
      <c r="T37" s="14"/>
      <c r="U37" s="12"/>
      <c r="V37" s="14"/>
    </row>
    <row r="38" spans="1:22" s="118" customFormat="1" ht="14.25" customHeight="1">
      <c r="A38" s="88"/>
      <c r="B38" s="85"/>
      <c r="C38" s="89"/>
      <c r="D38" s="90"/>
      <c r="E38" s="116"/>
      <c r="F38" s="121"/>
      <c r="G38" s="122"/>
      <c r="H38" s="115"/>
      <c r="I38" s="85"/>
      <c r="J38" s="85"/>
      <c r="K38" s="85"/>
      <c r="L38" s="90"/>
      <c r="M38" s="7"/>
      <c r="N38" s="13"/>
      <c r="O38" s="13"/>
      <c r="P38" s="13"/>
      <c r="Q38" s="7"/>
      <c r="R38" s="7"/>
      <c r="S38" s="12"/>
      <c r="T38" s="14"/>
      <c r="U38" s="12"/>
      <c r="V38" s="14"/>
    </row>
    <row r="39" spans="1:22" s="118" customFormat="1" ht="14.25" customHeight="1">
      <c r="A39" s="88"/>
      <c r="B39" s="85"/>
      <c r="C39" s="89"/>
      <c r="D39" s="90"/>
      <c r="E39" s="88"/>
      <c r="F39" s="125" t="s">
        <v>55</v>
      </c>
      <c r="G39" s="85"/>
      <c r="H39" s="90"/>
      <c r="I39" s="85"/>
      <c r="J39" s="85"/>
      <c r="K39" s="85"/>
      <c r="L39" s="90"/>
      <c r="M39" s="7"/>
      <c r="N39" s="13"/>
      <c r="O39" s="13"/>
      <c r="P39" s="13"/>
      <c r="Q39" s="7"/>
      <c r="R39" s="7"/>
      <c r="S39" s="12"/>
      <c r="T39" s="14"/>
      <c r="U39" s="12"/>
      <c r="V39" s="14"/>
    </row>
    <row r="40" spans="1:22" s="132" customFormat="1" ht="26.25" customHeight="1">
      <c r="A40" s="127"/>
      <c r="B40" s="128"/>
      <c r="C40" s="128"/>
      <c r="D40" s="129"/>
      <c r="E40" s="127"/>
      <c r="F40" s="91" t="s">
        <v>102</v>
      </c>
      <c r="G40" s="128" t="s">
        <v>26</v>
      </c>
      <c r="H40" s="133">
        <f>D16*5%</f>
        <v>2537500</v>
      </c>
      <c r="I40" s="128"/>
      <c r="J40" s="128"/>
      <c r="K40" s="128"/>
      <c r="L40" s="129"/>
      <c r="M40" s="130"/>
      <c r="N40" s="131"/>
      <c r="O40" s="131"/>
      <c r="P40" s="131"/>
      <c r="Q40" s="130"/>
      <c r="R40" s="130"/>
      <c r="S40" s="130"/>
      <c r="T40" s="131"/>
      <c r="U40" s="130"/>
      <c r="V40" s="131"/>
    </row>
    <row r="41" spans="1:22" s="118" customFormat="1" ht="14.25" customHeight="1">
      <c r="A41" s="88"/>
      <c r="B41" s="85"/>
      <c r="C41" s="89"/>
      <c r="D41" s="90"/>
      <c r="E41" s="88"/>
      <c r="F41" s="91"/>
      <c r="G41" s="85"/>
      <c r="H41" s="90"/>
      <c r="I41" s="85"/>
      <c r="J41" s="85"/>
      <c r="K41" s="85"/>
      <c r="L41" s="90"/>
      <c r="M41" s="7"/>
      <c r="N41" s="13"/>
      <c r="O41" s="13"/>
      <c r="P41" s="13"/>
      <c r="Q41" s="7"/>
      <c r="R41" s="7"/>
      <c r="S41" s="12"/>
      <c r="T41" s="14"/>
      <c r="U41" s="12"/>
      <c r="V41" s="14"/>
    </row>
    <row r="42" spans="1:22" s="15" customFormat="1">
      <c r="A42" s="106" t="s">
        <v>4</v>
      </c>
      <c r="B42" s="107"/>
      <c r="C42" s="106"/>
      <c r="D42" s="92">
        <f>SUM(D16:D41)</f>
        <v>50750000</v>
      </c>
      <c r="E42" s="92"/>
      <c r="F42" s="92"/>
      <c r="G42" s="92"/>
      <c r="H42" s="92">
        <f>SUM(H17:H41)</f>
        <v>10567500</v>
      </c>
      <c r="I42" s="107"/>
      <c r="J42" s="107"/>
      <c r="K42" s="107"/>
      <c r="L42" s="92"/>
      <c r="M42" s="17"/>
      <c r="N42" s="18"/>
      <c r="O42" s="18"/>
      <c r="P42" s="18"/>
      <c r="Q42" s="17"/>
      <c r="R42" s="17"/>
      <c r="S42" s="16"/>
      <c r="T42" s="19"/>
      <c r="U42" s="16"/>
      <c r="V42" s="19"/>
    </row>
    <row r="43" spans="1:22" s="15" customFormat="1">
      <c r="A43" s="108" t="s">
        <v>14</v>
      </c>
      <c r="B43" s="109"/>
      <c r="C43" s="108"/>
      <c r="D43" s="93"/>
      <c r="E43" s="93"/>
      <c r="F43" s="93"/>
      <c r="G43" s="93"/>
      <c r="H43" s="93">
        <f>D42-H42</f>
        <v>40182500</v>
      </c>
      <c r="I43" s="109"/>
      <c r="J43" s="109"/>
      <c r="K43" s="109"/>
      <c r="L43" s="93"/>
      <c r="M43" s="17"/>
      <c r="N43" s="18"/>
      <c r="O43" s="18"/>
      <c r="P43" s="18"/>
      <c r="Q43" s="17"/>
      <c r="R43" s="17"/>
      <c r="S43" s="16"/>
      <c r="T43" s="19"/>
      <c r="U43" s="16"/>
      <c r="V43" s="19"/>
    </row>
    <row r="44" spans="1:22" s="2" customFormat="1" ht="6.75" customHeight="1">
      <c r="A44" s="75"/>
      <c r="B44" s="76"/>
      <c r="C44" s="75"/>
      <c r="D44" s="77"/>
      <c r="E44" s="94"/>
      <c r="F44" s="95"/>
      <c r="G44" s="95"/>
      <c r="H44" s="96"/>
      <c r="I44" s="76"/>
      <c r="J44" s="76"/>
      <c r="K44" s="76"/>
      <c r="L44" s="77"/>
    </row>
    <row r="45" spans="1:22" s="2" customFormat="1">
      <c r="A45" s="110" t="s">
        <v>6</v>
      </c>
      <c r="B45" s="76"/>
      <c r="C45" s="75"/>
      <c r="D45" s="77"/>
      <c r="E45" s="75"/>
      <c r="F45" s="97"/>
      <c r="G45" s="76"/>
      <c r="H45" s="77"/>
      <c r="I45" s="98"/>
      <c r="J45" s="76"/>
      <c r="K45" s="77"/>
      <c r="L45" s="99" t="s">
        <v>48</v>
      </c>
    </row>
    <row r="46" spans="1:22" s="2" customFormat="1">
      <c r="A46" s="110" t="s">
        <v>17</v>
      </c>
      <c r="B46" s="76"/>
      <c r="C46" s="75"/>
      <c r="D46" s="77"/>
      <c r="E46" s="75"/>
      <c r="F46" s="97"/>
      <c r="G46" s="76"/>
      <c r="H46" s="77"/>
      <c r="I46" s="98"/>
      <c r="J46" s="76"/>
      <c r="K46" s="77"/>
      <c r="L46" s="99" t="s">
        <v>10</v>
      </c>
    </row>
    <row r="47" spans="1:22" s="2" customFormat="1">
      <c r="A47" s="110" t="s">
        <v>16</v>
      </c>
      <c r="B47" s="76"/>
      <c r="C47" s="75"/>
      <c r="D47" s="77"/>
      <c r="E47" s="100"/>
      <c r="F47" s="101"/>
      <c r="G47" s="76"/>
      <c r="H47" s="77"/>
      <c r="I47" s="98"/>
      <c r="J47" s="76"/>
      <c r="K47" s="77"/>
      <c r="L47" s="99"/>
    </row>
    <row r="48" spans="1:22" s="2" customFormat="1">
      <c r="A48" s="75"/>
      <c r="B48" s="76"/>
      <c r="C48" s="75"/>
      <c r="D48" s="77"/>
      <c r="E48" s="100"/>
      <c r="F48" s="101"/>
      <c r="G48" s="76"/>
      <c r="H48" s="77"/>
      <c r="I48" s="98"/>
      <c r="J48" s="76"/>
      <c r="K48" s="77"/>
      <c r="L48" s="99"/>
    </row>
    <row r="49" spans="1:12" s="2" customFormat="1">
      <c r="A49" s="102" t="s">
        <v>18</v>
      </c>
      <c r="B49" s="76"/>
      <c r="C49" s="75"/>
      <c r="D49" s="77"/>
      <c r="E49" s="75"/>
      <c r="F49" s="77"/>
      <c r="G49" s="76"/>
      <c r="H49" s="77"/>
      <c r="I49" s="103"/>
      <c r="J49" s="104"/>
      <c r="K49" s="105"/>
      <c r="L49" s="126" t="s">
        <v>57</v>
      </c>
    </row>
    <row r="50" spans="1:12" s="2" customFormat="1" ht="12" customHeight="1">
      <c r="A50" s="75"/>
      <c r="B50" s="76"/>
      <c r="C50" s="75"/>
      <c r="D50" s="77"/>
      <c r="E50" s="75"/>
      <c r="F50" s="76"/>
      <c r="G50" s="76"/>
      <c r="H50" s="77"/>
      <c r="I50" s="76"/>
      <c r="J50" s="76"/>
      <c r="K50" s="76"/>
      <c r="L50" s="77"/>
    </row>
    <row r="51" spans="1:12" s="2" customFormat="1">
      <c r="A51" s="75"/>
      <c r="B51" s="76"/>
      <c r="C51" s="75"/>
      <c r="D51" s="77"/>
      <c r="E51" s="75"/>
      <c r="F51" s="76"/>
      <c r="G51" s="76"/>
      <c r="H51" s="77"/>
      <c r="I51" s="76"/>
      <c r="J51" s="76"/>
      <c r="K51" s="76"/>
      <c r="L51" s="77"/>
    </row>
    <row r="52" spans="1:12" s="2" customFormat="1">
      <c r="A52" s="75"/>
      <c r="B52" s="76"/>
      <c r="C52" s="75"/>
      <c r="D52" s="77"/>
      <c r="E52" s="75"/>
      <c r="F52" s="76"/>
      <c r="G52" s="76"/>
      <c r="H52" s="77"/>
      <c r="I52" s="76"/>
      <c r="J52" s="76"/>
      <c r="K52" s="76"/>
      <c r="L52" s="77"/>
    </row>
    <row r="53" spans="1:12" s="2" customFormat="1">
      <c r="A53" s="75"/>
      <c r="B53" s="76"/>
      <c r="C53" s="75"/>
      <c r="D53" s="77"/>
      <c r="E53" s="75"/>
      <c r="F53" s="76"/>
      <c r="G53" s="76"/>
      <c r="H53" s="77"/>
      <c r="I53" s="76"/>
      <c r="J53" s="76"/>
      <c r="K53" s="76"/>
      <c r="L53" s="77"/>
    </row>
    <row r="54" spans="1:12" s="2" customFormat="1">
      <c r="A54" s="75"/>
      <c r="B54" s="76"/>
      <c r="C54" s="75"/>
      <c r="D54" s="77"/>
      <c r="E54" s="75"/>
      <c r="F54" s="76"/>
      <c r="G54" s="76"/>
      <c r="H54" s="77"/>
      <c r="I54" s="76"/>
      <c r="J54" s="76"/>
      <c r="K54" s="76"/>
      <c r="L54" s="77"/>
    </row>
    <row r="55" spans="1:12" s="2" customFormat="1">
      <c r="A55" s="75"/>
      <c r="B55" s="76"/>
      <c r="C55" s="75"/>
      <c r="D55" s="77"/>
      <c r="E55" s="75"/>
      <c r="F55" s="76"/>
      <c r="G55" s="76"/>
      <c r="H55" s="77"/>
      <c r="I55" s="76"/>
      <c r="J55" s="76"/>
      <c r="K55" s="76"/>
      <c r="L55" s="77"/>
    </row>
  </sheetData>
  <mergeCells count="7">
    <mergeCell ref="A14:D14"/>
    <mergeCell ref="F14:H14"/>
    <mergeCell ref="A6:H6"/>
    <mergeCell ref="A1:L1"/>
    <mergeCell ref="A2:L2"/>
    <mergeCell ref="A3:L3"/>
    <mergeCell ref="A4:L4"/>
  </mergeCells>
  <phoneticPr fontId="1" type="noConversion"/>
  <pageMargins left="0.66" right="0.47" top="0.66" bottom="1" header="0.5" footer="0.5"/>
  <pageSetup orientation="landscape" horizontalDpi="4294967293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4"/>
  <sheetViews>
    <sheetView topLeftCell="A18" workbookViewId="0">
      <selection sqref="A1:L48"/>
    </sheetView>
  </sheetViews>
  <sheetFormatPr defaultRowHeight="12.75"/>
  <cols>
    <col min="1" max="1" width="9.42578125" style="75" customWidth="1"/>
    <col min="2" max="2" width="14.5703125" style="76" customWidth="1"/>
    <col min="3" max="3" width="9" style="75" customWidth="1"/>
    <col min="4" max="4" width="11.140625" style="77" customWidth="1"/>
    <col min="5" max="5" width="8.5703125" style="75" customWidth="1"/>
    <col min="6" max="6" width="28.42578125" style="76" customWidth="1"/>
    <col min="7" max="7" width="9.28515625" style="76" customWidth="1"/>
    <col min="8" max="8" width="13.42578125" style="77" customWidth="1"/>
    <col min="9" max="9" width="9.140625" style="76" hidden="1" customWidth="1"/>
    <col min="10" max="10" width="6.28515625" style="76" hidden="1" customWidth="1"/>
    <col min="11" max="11" width="9.140625" style="76" hidden="1" customWidth="1"/>
    <col min="12" max="12" width="15.7109375" style="77" customWidth="1"/>
  </cols>
  <sheetData>
    <row r="1" spans="1:22" ht="18.7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22" ht="18.75">
      <c r="A2" s="147" t="s">
        <v>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22" ht="18.75">
      <c r="A3" s="148" t="s">
        <v>15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22" s="74" customFormat="1" ht="15.75" thickBot="1">
      <c r="A4" s="149" t="s">
        <v>8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1:22" ht="8.25" customHeight="1" thickTop="1"/>
    <row r="6" spans="1:22" s="2" customFormat="1">
      <c r="A6" s="146" t="s">
        <v>9</v>
      </c>
      <c r="B6" s="146"/>
      <c r="C6" s="146"/>
      <c r="D6" s="146"/>
      <c r="E6" s="146"/>
      <c r="F6" s="146"/>
      <c r="G6" s="146"/>
      <c r="H6" s="146"/>
      <c r="I6" s="78"/>
      <c r="J6" s="78"/>
      <c r="K6" s="78"/>
      <c r="L6" s="79"/>
    </row>
    <row r="7" spans="1:22" s="2" customFormat="1" ht="6.75" customHeight="1">
      <c r="A7" s="80"/>
      <c r="B7" s="80"/>
      <c r="C7" s="80"/>
      <c r="D7" s="80"/>
      <c r="E7" s="80"/>
      <c r="F7" s="80"/>
      <c r="G7" s="80"/>
      <c r="H7" s="80"/>
      <c r="I7" s="78"/>
      <c r="J7" s="78"/>
      <c r="K7" s="78"/>
      <c r="L7" s="79"/>
    </row>
    <row r="8" spans="1:22" s="2" customFormat="1">
      <c r="A8" s="81" t="s">
        <v>13</v>
      </c>
      <c r="B8" s="80"/>
      <c r="C8" s="81" t="s">
        <v>34</v>
      </c>
      <c r="D8" s="80"/>
      <c r="E8" s="80"/>
      <c r="F8" s="80"/>
      <c r="G8" s="80"/>
      <c r="H8" s="80"/>
      <c r="I8" s="78"/>
      <c r="J8" s="78"/>
      <c r="K8" s="78"/>
      <c r="L8" s="79"/>
    </row>
    <row r="9" spans="1:22" s="2" customFormat="1">
      <c r="A9" s="81" t="s">
        <v>12</v>
      </c>
      <c r="B9" s="80"/>
      <c r="C9" s="81" t="s">
        <v>37</v>
      </c>
      <c r="D9" s="80"/>
      <c r="E9" s="80"/>
      <c r="F9" s="80"/>
      <c r="G9" s="80"/>
      <c r="H9" s="80"/>
      <c r="I9" s="78"/>
      <c r="J9" s="78"/>
      <c r="K9" s="78"/>
      <c r="L9" s="79"/>
    </row>
    <row r="10" spans="1:22" s="2" customFormat="1">
      <c r="A10" s="81" t="s">
        <v>11</v>
      </c>
      <c r="B10" s="80"/>
      <c r="C10" s="112" t="s">
        <v>22</v>
      </c>
      <c r="D10" s="80"/>
      <c r="E10" s="80"/>
      <c r="F10" s="80"/>
      <c r="G10" s="80"/>
      <c r="H10" s="80"/>
      <c r="I10" s="78"/>
      <c r="J10" s="78"/>
      <c r="K10" s="78"/>
      <c r="L10" s="79"/>
    </row>
    <row r="11" spans="1:22" s="2" customFormat="1">
      <c r="A11" s="111"/>
      <c r="B11" s="80"/>
      <c r="C11" s="81" t="s">
        <v>23</v>
      </c>
      <c r="D11" s="80"/>
      <c r="E11" s="80"/>
      <c r="F11" s="80"/>
      <c r="G11" s="80"/>
      <c r="H11" s="80"/>
      <c r="I11" s="78"/>
      <c r="J11" s="78"/>
      <c r="K11" s="78"/>
      <c r="L11" s="79"/>
    </row>
    <row r="12" spans="1:22" s="2" customFormat="1">
      <c r="A12" s="81" t="s">
        <v>19</v>
      </c>
      <c r="B12" s="80"/>
      <c r="C12" s="82" t="s">
        <v>58</v>
      </c>
      <c r="D12" s="80"/>
      <c r="E12" s="80"/>
      <c r="F12" s="80"/>
      <c r="G12" s="80"/>
      <c r="H12" s="80"/>
      <c r="I12" s="78"/>
      <c r="J12" s="78"/>
      <c r="K12" s="78"/>
      <c r="L12" s="79"/>
    </row>
    <row r="13" spans="1:22" s="2" customFormat="1" ht="6.75" customHeight="1">
      <c r="A13" s="81"/>
      <c r="B13" s="80"/>
      <c r="C13" s="81"/>
      <c r="D13" s="80"/>
      <c r="E13" s="80"/>
      <c r="F13" s="80"/>
      <c r="G13" s="80"/>
      <c r="H13" s="80"/>
      <c r="I13" s="78"/>
      <c r="J13" s="78"/>
      <c r="K13" s="78"/>
      <c r="L13" s="79"/>
    </row>
    <row r="14" spans="1:22" s="2" customFormat="1">
      <c r="A14" s="142" t="s">
        <v>20</v>
      </c>
      <c r="B14" s="143"/>
      <c r="C14" s="143"/>
      <c r="D14" s="144"/>
      <c r="E14" s="83"/>
      <c r="F14" s="145" t="s">
        <v>21</v>
      </c>
      <c r="G14" s="145"/>
      <c r="H14" s="145"/>
      <c r="I14" s="83"/>
      <c r="J14" s="83"/>
      <c r="K14" s="83"/>
      <c r="L14" s="84" t="s">
        <v>44</v>
      </c>
      <c r="M14" s="9"/>
      <c r="N14" s="10"/>
      <c r="O14" s="10"/>
      <c r="P14" s="10"/>
      <c r="Q14" s="9"/>
      <c r="R14" s="9"/>
      <c r="S14" s="5"/>
      <c r="T14" s="8"/>
      <c r="U14" s="5"/>
      <c r="V14" s="8"/>
    </row>
    <row r="15" spans="1:22" s="1" customFormat="1">
      <c r="A15" s="83" t="s">
        <v>1</v>
      </c>
      <c r="B15" s="83" t="s">
        <v>2</v>
      </c>
      <c r="C15" s="83" t="s">
        <v>3</v>
      </c>
      <c r="D15" s="84" t="s">
        <v>4</v>
      </c>
      <c r="E15" s="83" t="s">
        <v>1</v>
      </c>
      <c r="F15" s="83" t="s">
        <v>2</v>
      </c>
      <c r="G15" s="83" t="s">
        <v>5</v>
      </c>
      <c r="H15" s="84" t="s">
        <v>4</v>
      </c>
      <c r="I15" s="83"/>
      <c r="J15" s="83"/>
      <c r="K15" s="83"/>
      <c r="L15" s="83"/>
      <c r="M15" s="9"/>
      <c r="N15" s="10"/>
      <c r="O15" s="10"/>
      <c r="P15" s="10"/>
      <c r="Q15" s="9"/>
      <c r="R15" s="9"/>
      <c r="S15" s="5"/>
      <c r="T15" s="8"/>
      <c r="U15" s="5"/>
      <c r="V15" s="11"/>
    </row>
    <row r="16" spans="1:22" s="118" customFormat="1">
      <c r="A16" s="113">
        <v>41061</v>
      </c>
      <c r="B16" s="114" t="s">
        <v>59</v>
      </c>
      <c r="C16" s="114"/>
      <c r="D16" s="115">
        <f>Mei!H43</f>
        <v>40182500</v>
      </c>
      <c r="E16" s="116"/>
      <c r="F16" s="117" t="s">
        <v>50</v>
      </c>
      <c r="G16" s="114"/>
      <c r="H16" s="115"/>
      <c r="I16" s="85"/>
      <c r="J16" s="85"/>
      <c r="K16" s="85"/>
      <c r="L16" s="85"/>
      <c r="M16" s="7"/>
      <c r="N16" s="13"/>
      <c r="O16" s="13"/>
      <c r="P16" s="13"/>
      <c r="Q16" s="7"/>
      <c r="R16" s="7"/>
      <c r="S16" s="12"/>
      <c r="T16" s="14"/>
      <c r="U16" s="12"/>
      <c r="V16" s="14"/>
    </row>
    <row r="17" spans="1:22" s="118" customFormat="1" ht="15" customHeight="1">
      <c r="A17" s="114"/>
      <c r="B17" s="114"/>
      <c r="C17" s="114"/>
      <c r="D17" s="115"/>
      <c r="E17" s="116">
        <v>41090</v>
      </c>
      <c r="F17" s="86" t="s">
        <v>40</v>
      </c>
      <c r="G17" s="114" t="s">
        <v>26</v>
      </c>
      <c r="H17" s="115">
        <f>20*50000</f>
        <v>1000000</v>
      </c>
      <c r="I17" s="85"/>
      <c r="J17" s="85"/>
      <c r="K17" s="85"/>
      <c r="L17" s="87" t="s">
        <v>45</v>
      </c>
      <c r="M17" s="7"/>
      <c r="N17" s="13"/>
      <c r="O17" s="13"/>
      <c r="P17" s="13"/>
      <c r="Q17" s="7"/>
      <c r="R17" s="7"/>
      <c r="S17" s="12"/>
      <c r="T17" s="14"/>
      <c r="U17" s="12"/>
      <c r="V17" s="14"/>
    </row>
    <row r="18" spans="1:22" s="118" customFormat="1" ht="14.25" customHeight="1">
      <c r="A18" s="88"/>
      <c r="B18" s="85"/>
      <c r="C18" s="89"/>
      <c r="D18" s="90"/>
      <c r="E18" s="116">
        <v>41090</v>
      </c>
      <c r="F18" s="86" t="s">
        <v>41</v>
      </c>
      <c r="G18" s="114" t="s">
        <v>26</v>
      </c>
      <c r="H18" s="115">
        <v>600000</v>
      </c>
      <c r="I18" s="85"/>
      <c r="J18" s="85"/>
      <c r="K18" s="85"/>
      <c r="L18" s="87" t="s">
        <v>56</v>
      </c>
      <c r="M18" s="7"/>
      <c r="N18" s="13"/>
      <c r="O18" s="13"/>
      <c r="P18" s="13"/>
      <c r="Q18" s="7"/>
      <c r="R18" s="7"/>
      <c r="S18" s="12"/>
      <c r="T18" s="14"/>
      <c r="U18" s="12"/>
      <c r="V18" s="14"/>
    </row>
    <row r="19" spans="1:22" s="118" customFormat="1" ht="14.25" customHeight="1">
      <c r="A19" s="88"/>
      <c r="B19" s="85"/>
      <c r="C19" s="89"/>
      <c r="D19" s="90"/>
      <c r="E19" s="116">
        <v>41090</v>
      </c>
      <c r="F19" s="86" t="s">
        <v>42</v>
      </c>
      <c r="G19" s="114" t="s">
        <v>26</v>
      </c>
      <c r="H19" s="115">
        <f>12*20000</f>
        <v>240000</v>
      </c>
      <c r="I19" s="85"/>
      <c r="J19" s="85"/>
      <c r="K19" s="85"/>
      <c r="L19" s="87" t="s">
        <v>46</v>
      </c>
      <c r="M19" s="7"/>
      <c r="N19" s="13"/>
      <c r="O19" s="13"/>
      <c r="P19" s="13"/>
      <c r="Q19" s="7"/>
      <c r="R19" s="7"/>
      <c r="S19" s="12"/>
      <c r="T19" s="14"/>
      <c r="U19" s="12"/>
      <c r="V19" s="14"/>
    </row>
    <row r="20" spans="1:22" s="118" customFormat="1" ht="14.25" customHeight="1">
      <c r="A20" s="88"/>
      <c r="B20" s="85"/>
      <c r="C20" s="89"/>
      <c r="D20" s="90"/>
      <c r="E20" s="116">
        <v>41090</v>
      </c>
      <c r="F20" s="91" t="s">
        <v>43</v>
      </c>
      <c r="G20" s="114" t="s">
        <v>26</v>
      </c>
      <c r="H20" s="115">
        <f>2*(12*10000)</f>
        <v>240000</v>
      </c>
      <c r="I20" s="85"/>
      <c r="J20" s="85"/>
      <c r="K20" s="85"/>
      <c r="L20" s="87" t="s">
        <v>47</v>
      </c>
      <c r="M20" s="7"/>
      <c r="N20" s="13"/>
      <c r="O20" s="13"/>
      <c r="P20" s="13"/>
      <c r="Q20" s="7"/>
      <c r="R20" s="7"/>
      <c r="S20" s="12"/>
      <c r="T20" s="14"/>
      <c r="U20" s="12"/>
      <c r="V20" s="14"/>
    </row>
    <row r="21" spans="1:22" s="118" customFormat="1" ht="14.25" customHeight="1">
      <c r="A21" s="88"/>
      <c r="B21" s="85"/>
      <c r="C21" s="89"/>
      <c r="D21" s="90"/>
      <c r="E21" s="119"/>
      <c r="F21" s="91"/>
      <c r="G21" s="114"/>
      <c r="H21" s="115"/>
      <c r="I21" s="85"/>
      <c r="J21" s="85"/>
      <c r="K21" s="85"/>
      <c r="L21" s="90"/>
      <c r="M21" s="7"/>
      <c r="N21" s="13"/>
      <c r="O21" s="13"/>
      <c r="P21" s="13"/>
      <c r="Q21" s="7"/>
      <c r="R21" s="7"/>
      <c r="S21" s="12"/>
      <c r="T21" s="14"/>
      <c r="U21" s="12"/>
      <c r="V21" s="14"/>
    </row>
    <row r="22" spans="1:22" s="118" customFormat="1" ht="14.25" customHeight="1">
      <c r="A22" s="88"/>
      <c r="B22" s="85"/>
      <c r="C22" s="89"/>
      <c r="D22" s="90"/>
      <c r="E22" s="120"/>
      <c r="F22" s="117" t="s">
        <v>27</v>
      </c>
      <c r="G22" s="114"/>
      <c r="H22" s="115"/>
      <c r="I22" s="85"/>
      <c r="J22" s="85"/>
      <c r="K22" s="85"/>
      <c r="L22" s="90"/>
      <c r="M22" s="7"/>
      <c r="N22" s="13"/>
      <c r="O22" s="13"/>
      <c r="P22" s="13"/>
      <c r="Q22" s="7"/>
      <c r="R22" s="7"/>
      <c r="S22" s="12"/>
      <c r="T22" s="14"/>
      <c r="U22" s="12"/>
      <c r="V22" s="14"/>
    </row>
    <row r="23" spans="1:22" s="118" customFormat="1" ht="14.25" customHeight="1">
      <c r="A23" s="88"/>
      <c r="B23" s="85"/>
      <c r="C23" s="89"/>
      <c r="D23" s="90"/>
      <c r="E23" s="116">
        <v>41090</v>
      </c>
      <c r="F23" s="121" t="s">
        <v>60</v>
      </c>
      <c r="G23" s="122" t="s">
        <v>26</v>
      </c>
      <c r="H23" s="123">
        <v>3000000</v>
      </c>
      <c r="I23" s="85"/>
      <c r="J23" s="85"/>
      <c r="K23" s="85"/>
      <c r="L23" s="90"/>
      <c r="M23" s="7"/>
      <c r="N23" s="13"/>
      <c r="O23" s="13"/>
      <c r="P23" s="13"/>
      <c r="Q23" s="7"/>
      <c r="R23" s="7"/>
      <c r="S23" s="12"/>
      <c r="T23" s="14"/>
      <c r="U23" s="12"/>
      <c r="V23" s="14"/>
    </row>
    <row r="24" spans="1:22" s="118" customFormat="1" ht="14.25" customHeight="1">
      <c r="A24" s="88"/>
      <c r="B24" s="85"/>
      <c r="C24" s="89"/>
      <c r="D24" s="90"/>
      <c r="E24" s="116"/>
      <c r="F24" s="121"/>
      <c r="G24" s="122"/>
      <c r="H24" s="123"/>
      <c r="I24" s="85"/>
      <c r="J24" s="85"/>
      <c r="K24" s="85"/>
      <c r="L24" s="90"/>
      <c r="M24" s="7"/>
      <c r="N24" s="13"/>
      <c r="O24" s="13"/>
      <c r="P24" s="13"/>
      <c r="Q24" s="7"/>
      <c r="R24" s="7"/>
      <c r="S24" s="12"/>
      <c r="T24" s="14"/>
      <c r="U24" s="12"/>
      <c r="V24" s="14"/>
    </row>
    <row r="25" spans="1:22" s="118" customFormat="1" ht="14.25" customHeight="1">
      <c r="A25" s="88"/>
      <c r="B25" s="85"/>
      <c r="C25" s="89"/>
      <c r="D25" s="90"/>
      <c r="E25" s="116"/>
      <c r="F25" s="124" t="s">
        <v>51</v>
      </c>
      <c r="G25" s="122"/>
      <c r="H25" s="123"/>
      <c r="I25" s="85"/>
      <c r="J25" s="85"/>
      <c r="K25" s="85"/>
      <c r="L25" s="90"/>
      <c r="M25" s="7"/>
      <c r="N25" s="13"/>
      <c r="O25" s="13"/>
      <c r="P25" s="13"/>
      <c r="Q25" s="7"/>
      <c r="R25" s="7"/>
      <c r="S25" s="12"/>
      <c r="T25" s="14"/>
      <c r="U25" s="12"/>
      <c r="V25" s="14"/>
    </row>
    <row r="26" spans="1:22" s="118" customFormat="1" ht="14.25" customHeight="1">
      <c r="A26" s="88"/>
      <c r="B26" s="85"/>
      <c r="C26" s="89"/>
      <c r="D26" s="90"/>
      <c r="E26" s="116">
        <v>41090</v>
      </c>
      <c r="F26" s="121" t="s">
        <v>65</v>
      </c>
      <c r="G26" s="122" t="s">
        <v>26</v>
      </c>
      <c r="H26" s="123">
        <v>450000</v>
      </c>
      <c r="I26" s="85"/>
      <c r="J26" s="85"/>
      <c r="K26" s="85"/>
      <c r="L26" s="90"/>
      <c r="M26" s="7"/>
      <c r="N26" s="13"/>
      <c r="O26" s="13"/>
      <c r="P26" s="13"/>
      <c r="Q26" s="7"/>
      <c r="R26" s="7"/>
      <c r="S26" s="12"/>
      <c r="T26" s="14"/>
      <c r="U26" s="12"/>
      <c r="V26" s="14"/>
    </row>
    <row r="27" spans="1:22" s="118" customFormat="1" ht="14.25" customHeight="1">
      <c r="A27" s="88"/>
      <c r="B27" s="85"/>
      <c r="C27" s="89"/>
      <c r="D27" s="90"/>
      <c r="E27" s="116">
        <v>41090</v>
      </c>
      <c r="F27" s="121" t="s">
        <v>61</v>
      </c>
      <c r="G27" s="122" t="s">
        <v>26</v>
      </c>
      <c r="H27" s="123">
        <v>750000</v>
      </c>
      <c r="I27" s="85"/>
      <c r="J27" s="85"/>
      <c r="K27" s="85"/>
      <c r="L27" s="90"/>
      <c r="M27" s="7"/>
      <c r="N27" s="13"/>
      <c r="O27" s="13"/>
      <c r="P27" s="13"/>
      <c r="Q27" s="7"/>
      <c r="R27" s="7"/>
      <c r="S27" s="12"/>
      <c r="T27" s="14"/>
      <c r="U27" s="12"/>
      <c r="V27" s="14"/>
    </row>
    <row r="28" spans="1:22" s="118" customFormat="1" ht="14.25" customHeight="1">
      <c r="A28" s="88"/>
      <c r="B28" s="85"/>
      <c r="C28" s="89"/>
      <c r="D28" s="90"/>
      <c r="E28" s="116"/>
      <c r="F28" s="121"/>
      <c r="G28" s="122"/>
      <c r="H28" s="123"/>
      <c r="I28" s="85"/>
      <c r="J28" s="85"/>
      <c r="K28" s="85"/>
      <c r="L28" s="90"/>
      <c r="M28" s="7"/>
      <c r="N28" s="13"/>
      <c r="O28" s="13"/>
      <c r="P28" s="13"/>
      <c r="Q28" s="7"/>
      <c r="R28" s="7"/>
      <c r="S28" s="12"/>
      <c r="T28" s="14"/>
      <c r="U28" s="12"/>
      <c r="V28" s="14"/>
    </row>
    <row r="29" spans="1:22" s="118" customFormat="1" ht="14.25" customHeight="1">
      <c r="A29" s="88"/>
      <c r="B29" s="85"/>
      <c r="C29" s="89"/>
      <c r="D29" s="90"/>
      <c r="E29" s="116"/>
      <c r="F29" s="124" t="s">
        <v>52</v>
      </c>
      <c r="G29" s="122"/>
      <c r="H29" s="123"/>
      <c r="I29" s="85"/>
      <c r="J29" s="85"/>
      <c r="K29" s="85"/>
      <c r="L29" s="90"/>
      <c r="M29" s="7"/>
      <c r="N29" s="13"/>
      <c r="O29" s="13"/>
      <c r="P29" s="13"/>
      <c r="Q29" s="7"/>
      <c r="R29" s="7"/>
      <c r="S29" s="12"/>
      <c r="T29" s="14"/>
      <c r="U29" s="12"/>
      <c r="V29" s="14"/>
    </row>
    <row r="30" spans="1:22" s="118" customFormat="1" ht="14.25" customHeight="1">
      <c r="A30" s="88"/>
      <c r="B30" s="85"/>
      <c r="C30" s="89"/>
      <c r="D30" s="90"/>
      <c r="E30" s="116"/>
      <c r="F30" s="121" t="s">
        <v>53</v>
      </c>
      <c r="G30" s="122"/>
      <c r="H30" s="123"/>
      <c r="I30" s="85"/>
      <c r="J30" s="85"/>
      <c r="K30" s="85"/>
      <c r="L30" s="90"/>
      <c r="M30" s="7"/>
      <c r="N30" s="13"/>
      <c r="O30" s="13"/>
      <c r="P30" s="13"/>
      <c r="Q30" s="7"/>
      <c r="R30" s="7"/>
      <c r="S30" s="12"/>
      <c r="T30" s="14"/>
      <c r="U30" s="12"/>
      <c r="V30" s="14"/>
    </row>
    <row r="31" spans="1:22" s="118" customFormat="1" ht="14.25" customHeight="1">
      <c r="A31" s="88"/>
      <c r="B31" s="85"/>
      <c r="C31" s="89"/>
      <c r="D31" s="90"/>
      <c r="E31" s="119"/>
      <c r="F31" s="122"/>
      <c r="G31" s="122"/>
      <c r="H31" s="121"/>
      <c r="I31" s="85"/>
      <c r="J31" s="85"/>
      <c r="K31" s="85"/>
      <c r="L31" s="90"/>
      <c r="M31" s="7"/>
      <c r="N31" s="13"/>
      <c r="O31" s="13"/>
      <c r="P31" s="13"/>
      <c r="Q31" s="7"/>
      <c r="R31" s="7"/>
      <c r="S31" s="12"/>
      <c r="T31" s="14"/>
      <c r="U31" s="12"/>
      <c r="V31" s="14"/>
    </row>
    <row r="32" spans="1:22" s="118" customFormat="1" ht="14.25" customHeight="1">
      <c r="A32" s="88"/>
      <c r="B32" s="85"/>
      <c r="C32" s="89"/>
      <c r="D32" s="90"/>
      <c r="E32" s="120"/>
      <c r="F32" s="117" t="s">
        <v>28</v>
      </c>
      <c r="G32" s="114"/>
      <c r="H32" s="115"/>
      <c r="I32" s="85"/>
      <c r="J32" s="85"/>
      <c r="K32" s="85"/>
      <c r="L32" s="90"/>
      <c r="M32" s="7"/>
      <c r="N32" s="13"/>
      <c r="O32" s="13"/>
      <c r="P32" s="13"/>
      <c r="Q32" s="7"/>
      <c r="R32" s="7"/>
      <c r="S32" s="12"/>
      <c r="T32" s="14"/>
      <c r="U32" s="12"/>
      <c r="V32" s="14"/>
    </row>
    <row r="33" spans="1:22" s="118" customFormat="1" ht="14.25" customHeight="1">
      <c r="A33" s="88"/>
      <c r="B33" s="85"/>
      <c r="C33" s="89"/>
      <c r="D33" s="90"/>
      <c r="E33" s="116"/>
      <c r="F33" s="122" t="s">
        <v>53</v>
      </c>
      <c r="G33" s="122"/>
      <c r="H33" s="115"/>
      <c r="I33" s="85"/>
      <c r="J33" s="85"/>
      <c r="K33" s="85"/>
      <c r="L33" s="90"/>
      <c r="M33" s="7"/>
      <c r="N33" s="13"/>
      <c r="O33" s="13"/>
      <c r="P33" s="13"/>
      <c r="Q33" s="7"/>
      <c r="R33" s="7"/>
      <c r="S33" s="12"/>
      <c r="T33" s="14"/>
      <c r="U33" s="12"/>
      <c r="V33" s="14"/>
    </row>
    <row r="34" spans="1:22" s="118" customFormat="1" ht="14.25" customHeight="1">
      <c r="A34" s="88"/>
      <c r="B34" s="85"/>
      <c r="C34" s="89"/>
      <c r="D34" s="90"/>
      <c r="E34" s="116"/>
      <c r="F34" s="121"/>
      <c r="G34" s="122"/>
      <c r="H34" s="115"/>
      <c r="I34" s="85"/>
      <c r="J34" s="85"/>
      <c r="K34" s="85"/>
      <c r="L34" s="90"/>
      <c r="M34" s="7"/>
      <c r="N34" s="13"/>
      <c r="O34" s="13"/>
      <c r="P34" s="13"/>
      <c r="Q34" s="7"/>
      <c r="R34" s="7"/>
      <c r="S34" s="12"/>
      <c r="T34" s="14"/>
      <c r="U34" s="12"/>
      <c r="V34" s="14"/>
    </row>
    <row r="35" spans="1:22" s="118" customFormat="1" ht="14.25" customHeight="1">
      <c r="A35" s="88"/>
      <c r="B35" s="85"/>
      <c r="C35" s="89"/>
      <c r="D35" s="90"/>
      <c r="E35" s="116"/>
      <c r="F35" s="124" t="s">
        <v>54</v>
      </c>
      <c r="G35" s="122"/>
      <c r="H35" s="115"/>
      <c r="I35" s="85"/>
      <c r="J35" s="85"/>
      <c r="K35" s="85"/>
      <c r="L35" s="90"/>
      <c r="M35" s="7"/>
      <c r="N35" s="13"/>
      <c r="O35" s="13"/>
      <c r="P35" s="13"/>
      <c r="Q35" s="7"/>
      <c r="R35" s="7"/>
      <c r="S35" s="12"/>
      <c r="T35" s="14"/>
      <c r="U35" s="12"/>
      <c r="V35" s="14"/>
    </row>
    <row r="36" spans="1:22" s="118" customFormat="1" ht="25.5" customHeight="1">
      <c r="A36" s="88"/>
      <c r="B36" s="85"/>
      <c r="C36" s="89"/>
      <c r="D36" s="90"/>
      <c r="E36" s="116">
        <v>41090</v>
      </c>
      <c r="F36" s="121" t="s">
        <v>103</v>
      </c>
      <c r="G36" s="122" t="s">
        <v>26</v>
      </c>
      <c r="H36" s="115">
        <v>2000000</v>
      </c>
      <c r="I36" s="85"/>
      <c r="J36" s="85"/>
      <c r="K36" s="85"/>
      <c r="L36" s="90"/>
      <c r="M36" s="7"/>
      <c r="N36" s="13"/>
      <c r="O36" s="13"/>
      <c r="P36" s="13"/>
      <c r="Q36" s="7"/>
      <c r="R36" s="7"/>
      <c r="S36" s="12"/>
      <c r="T36" s="14"/>
      <c r="U36" s="12"/>
      <c r="V36" s="14"/>
    </row>
    <row r="37" spans="1:22" s="118" customFormat="1" ht="14.25" customHeight="1">
      <c r="A37" s="88"/>
      <c r="B37" s="85"/>
      <c r="C37" s="89"/>
      <c r="D37" s="90"/>
      <c r="E37" s="116"/>
      <c r="F37" s="121"/>
      <c r="G37" s="122"/>
      <c r="H37" s="115"/>
      <c r="I37" s="85"/>
      <c r="J37" s="85"/>
      <c r="K37" s="85"/>
      <c r="L37" s="90"/>
      <c r="M37" s="7"/>
      <c r="N37" s="13"/>
      <c r="O37" s="13"/>
      <c r="P37" s="13"/>
      <c r="Q37" s="7"/>
      <c r="R37" s="7"/>
      <c r="S37" s="12"/>
      <c r="T37" s="14"/>
      <c r="U37" s="12"/>
      <c r="V37" s="14"/>
    </row>
    <row r="38" spans="1:22" s="118" customFormat="1" ht="14.25" customHeight="1">
      <c r="A38" s="88"/>
      <c r="B38" s="85"/>
      <c r="C38" s="89"/>
      <c r="D38" s="90"/>
      <c r="E38" s="88"/>
      <c r="F38" s="125" t="s">
        <v>55</v>
      </c>
      <c r="G38" s="85"/>
      <c r="H38" s="90"/>
      <c r="I38" s="85"/>
      <c r="J38" s="85"/>
      <c r="K38" s="85"/>
      <c r="L38" s="90"/>
      <c r="M38" s="7"/>
      <c r="N38" s="13"/>
      <c r="O38" s="13"/>
      <c r="P38" s="13"/>
      <c r="Q38" s="7"/>
      <c r="R38" s="7"/>
      <c r="S38" s="12"/>
      <c r="T38" s="14"/>
      <c r="U38" s="12"/>
      <c r="V38" s="14"/>
    </row>
    <row r="39" spans="1:22" s="132" customFormat="1" ht="26.25" customHeight="1">
      <c r="A39" s="127"/>
      <c r="B39" s="128"/>
      <c r="C39" s="128"/>
      <c r="D39" s="129"/>
      <c r="E39" s="127"/>
      <c r="F39" s="91" t="s">
        <v>53</v>
      </c>
      <c r="G39" s="128"/>
      <c r="H39" s="133"/>
      <c r="I39" s="128"/>
      <c r="J39" s="128"/>
      <c r="K39" s="128"/>
      <c r="L39" s="129"/>
      <c r="M39" s="130"/>
      <c r="N39" s="131"/>
      <c r="O39" s="131"/>
      <c r="P39" s="131"/>
      <c r="Q39" s="130"/>
      <c r="R39" s="130"/>
      <c r="S39" s="130"/>
      <c r="T39" s="131"/>
      <c r="U39" s="130"/>
      <c r="V39" s="131"/>
    </row>
    <row r="40" spans="1:22" s="118" customFormat="1" ht="14.25" customHeight="1">
      <c r="A40" s="88"/>
      <c r="B40" s="85"/>
      <c r="C40" s="89"/>
      <c r="D40" s="90"/>
      <c r="E40" s="88"/>
      <c r="F40" s="91"/>
      <c r="G40" s="85"/>
      <c r="H40" s="90"/>
      <c r="I40" s="85"/>
      <c r="J40" s="85"/>
      <c r="K40" s="85"/>
      <c r="L40" s="90"/>
      <c r="M40" s="7"/>
      <c r="N40" s="13"/>
      <c r="O40" s="13"/>
      <c r="P40" s="13"/>
      <c r="Q40" s="7"/>
      <c r="R40" s="7"/>
      <c r="S40" s="12"/>
      <c r="T40" s="14"/>
      <c r="U40" s="12"/>
      <c r="V40" s="14"/>
    </row>
    <row r="41" spans="1:22" s="15" customFormat="1">
      <c r="A41" s="106" t="s">
        <v>4</v>
      </c>
      <c r="B41" s="107"/>
      <c r="C41" s="106"/>
      <c r="D41" s="92">
        <f>SUM(D16:D40)</f>
        <v>40182500</v>
      </c>
      <c r="E41" s="92"/>
      <c r="F41" s="92"/>
      <c r="G41" s="92"/>
      <c r="H41" s="92">
        <f>SUM(H17:H40)</f>
        <v>8280000</v>
      </c>
      <c r="I41" s="107"/>
      <c r="J41" s="107"/>
      <c r="K41" s="107"/>
      <c r="L41" s="92"/>
      <c r="M41" s="17"/>
      <c r="N41" s="18"/>
      <c r="O41" s="18"/>
      <c r="P41" s="18"/>
      <c r="Q41" s="17"/>
      <c r="R41" s="17"/>
      <c r="S41" s="16"/>
      <c r="T41" s="19"/>
      <c r="U41" s="16"/>
      <c r="V41" s="19"/>
    </row>
    <row r="42" spans="1:22" s="15" customFormat="1">
      <c r="A42" s="108" t="s">
        <v>14</v>
      </c>
      <c r="B42" s="109"/>
      <c r="C42" s="108"/>
      <c r="D42" s="93"/>
      <c r="E42" s="93"/>
      <c r="F42" s="93"/>
      <c r="G42" s="93"/>
      <c r="H42" s="93">
        <f>D41-H41</f>
        <v>31902500</v>
      </c>
      <c r="I42" s="109"/>
      <c r="J42" s="109"/>
      <c r="K42" s="109"/>
      <c r="L42" s="93"/>
      <c r="M42" s="17"/>
      <c r="N42" s="18"/>
      <c r="O42" s="18"/>
      <c r="P42" s="18"/>
      <c r="Q42" s="17"/>
      <c r="R42" s="17"/>
      <c r="S42" s="16"/>
      <c r="T42" s="19"/>
      <c r="U42" s="16"/>
      <c r="V42" s="19"/>
    </row>
    <row r="43" spans="1:22" s="2" customFormat="1" ht="6.75" customHeight="1">
      <c r="A43" s="75"/>
      <c r="B43" s="76"/>
      <c r="C43" s="75"/>
      <c r="D43" s="77"/>
      <c r="E43" s="94"/>
      <c r="F43" s="95"/>
      <c r="G43" s="95"/>
      <c r="H43" s="96"/>
      <c r="I43" s="76"/>
      <c r="J43" s="76"/>
      <c r="K43" s="76"/>
      <c r="L43" s="77"/>
    </row>
    <row r="44" spans="1:22" s="2" customFormat="1">
      <c r="A44" s="110" t="s">
        <v>6</v>
      </c>
      <c r="B44" s="76"/>
      <c r="C44" s="75"/>
      <c r="D44" s="77"/>
      <c r="E44" s="75"/>
      <c r="F44" s="97"/>
      <c r="G44" s="76"/>
      <c r="H44" s="77"/>
      <c r="I44" s="98"/>
      <c r="J44" s="76"/>
      <c r="K44" s="77"/>
      <c r="L44" s="99" t="s">
        <v>62</v>
      </c>
    </row>
    <row r="45" spans="1:22" s="2" customFormat="1">
      <c r="A45" s="110" t="s">
        <v>17</v>
      </c>
      <c r="B45" s="76"/>
      <c r="C45" s="75"/>
      <c r="D45" s="77"/>
      <c r="E45" s="75"/>
      <c r="F45" s="97"/>
      <c r="G45" s="76"/>
      <c r="H45" s="77"/>
      <c r="I45" s="98"/>
      <c r="J45" s="76"/>
      <c r="K45" s="77"/>
      <c r="L45" s="99" t="s">
        <v>10</v>
      </c>
    </row>
    <row r="46" spans="1:22" s="2" customFormat="1">
      <c r="A46" s="110" t="s">
        <v>16</v>
      </c>
      <c r="B46" s="76"/>
      <c r="C46" s="75"/>
      <c r="D46" s="77"/>
      <c r="E46" s="100"/>
      <c r="F46" s="101"/>
      <c r="G46" s="76"/>
      <c r="H46" s="77"/>
      <c r="I46" s="98"/>
      <c r="J46" s="76"/>
      <c r="K46" s="77"/>
      <c r="L46" s="99"/>
    </row>
    <row r="47" spans="1:22" s="2" customFormat="1">
      <c r="A47" s="75"/>
      <c r="B47" s="76"/>
      <c r="C47" s="75"/>
      <c r="D47" s="77"/>
      <c r="E47" s="100"/>
      <c r="F47" s="101"/>
      <c r="G47" s="76"/>
      <c r="H47" s="77"/>
      <c r="I47" s="98"/>
      <c r="J47" s="76"/>
      <c r="K47" s="77"/>
      <c r="L47" s="99"/>
    </row>
    <row r="48" spans="1:22" s="2" customFormat="1">
      <c r="A48" s="102" t="s">
        <v>18</v>
      </c>
      <c r="B48" s="76"/>
      <c r="C48" s="75"/>
      <c r="D48" s="77"/>
      <c r="E48" s="75"/>
      <c r="F48" s="77"/>
      <c r="G48" s="76"/>
      <c r="H48" s="77"/>
      <c r="I48" s="103"/>
      <c r="J48" s="104"/>
      <c r="K48" s="105"/>
      <c r="L48" s="126" t="s">
        <v>57</v>
      </c>
    </row>
    <row r="49" spans="1:12" s="2" customFormat="1" ht="12" customHeight="1">
      <c r="A49" s="75"/>
      <c r="B49" s="76"/>
      <c r="C49" s="75"/>
      <c r="D49" s="77"/>
      <c r="E49" s="75"/>
      <c r="F49" s="76"/>
      <c r="G49" s="76"/>
      <c r="H49" s="77"/>
      <c r="I49" s="76"/>
      <c r="J49" s="76"/>
      <c r="K49" s="76"/>
      <c r="L49" s="77"/>
    </row>
    <row r="50" spans="1:12" s="2" customFormat="1">
      <c r="A50" s="75"/>
      <c r="B50" s="76"/>
      <c r="C50" s="75"/>
      <c r="D50" s="77"/>
      <c r="E50" s="75"/>
      <c r="F50" s="76"/>
      <c r="G50" s="76"/>
      <c r="H50" s="77"/>
      <c r="I50" s="76"/>
      <c r="J50" s="76"/>
      <c r="K50" s="76"/>
      <c r="L50" s="77"/>
    </row>
    <row r="51" spans="1:12" s="2" customFormat="1">
      <c r="A51" s="75"/>
      <c r="B51" s="76"/>
      <c r="C51" s="75"/>
      <c r="D51" s="77"/>
      <c r="E51" s="75"/>
      <c r="F51" s="76"/>
      <c r="G51" s="76"/>
      <c r="H51" s="77"/>
      <c r="I51" s="76"/>
      <c r="J51" s="76"/>
      <c r="K51" s="76"/>
      <c r="L51" s="77"/>
    </row>
    <row r="52" spans="1:12" s="2" customFormat="1">
      <c r="A52" s="75"/>
      <c r="B52" s="76"/>
      <c r="C52" s="75"/>
      <c r="D52" s="77"/>
      <c r="E52" s="75"/>
      <c r="F52" s="76"/>
      <c r="G52" s="76"/>
      <c r="H52" s="77"/>
      <c r="I52" s="76"/>
      <c r="J52" s="76"/>
      <c r="K52" s="76"/>
      <c r="L52" s="77"/>
    </row>
    <row r="53" spans="1:12" s="2" customFormat="1">
      <c r="A53" s="75"/>
      <c r="B53" s="76"/>
      <c r="C53" s="75"/>
      <c r="D53" s="77"/>
      <c r="E53" s="75"/>
      <c r="F53" s="76"/>
      <c r="G53" s="76"/>
      <c r="H53" s="77"/>
      <c r="I53" s="76"/>
      <c r="J53" s="76"/>
      <c r="K53" s="76"/>
      <c r="L53" s="77"/>
    </row>
    <row r="54" spans="1:12" s="2" customFormat="1">
      <c r="A54" s="75"/>
      <c r="B54" s="76"/>
      <c r="C54" s="75"/>
      <c r="D54" s="77"/>
      <c r="E54" s="75"/>
      <c r="F54" s="76"/>
      <c r="G54" s="76"/>
      <c r="H54" s="77"/>
      <c r="I54" s="76"/>
      <c r="J54" s="76"/>
      <c r="K54" s="76"/>
      <c r="L54" s="77"/>
    </row>
  </sheetData>
  <mergeCells count="7">
    <mergeCell ref="A14:D14"/>
    <mergeCell ref="F14:H14"/>
    <mergeCell ref="A1:L1"/>
    <mergeCell ref="A2:L2"/>
    <mergeCell ref="A3:L3"/>
    <mergeCell ref="A4:L4"/>
    <mergeCell ref="A6:H6"/>
  </mergeCells>
  <pageMargins left="0.66" right="0.47" top="0.66" bottom="1" header="0.5" footer="0.5"/>
  <pageSetup orientation="landscape" horizontalDpi="4294967293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5"/>
  <sheetViews>
    <sheetView topLeftCell="A28" workbookViewId="0">
      <selection sqref="A1:L49"/>
    </sheetView>
  </sheetViews>
  <sheetFormatPr defaultRowHeight="12.75"/>
  <cols>
    <col min="1" max="1" width="9.42578125" style="75" customWidth="1"/>
    <col min="2" max="2" width="14.5703125" style="76" customWidth="1"/>
    <col min="3" max="3" width="9" style="75" customWidth="1"/>
    <col min="4" max="4" width="11.140625" style="77" customWidth="1"/>
    <col min="5" max="5" width="8.5703125" style="75" customWidth="1"/>
    <col min="6" max="6" width="28.42578125" style="76" customWidth="1"/>
    <col min="7" max="7" width="9.28515625" style="76" customWidth="1"/>
    <col min="8" max="8" width="13.42578125" style="77" customWidth="1"/>
    <col min="9" max="9" width="9.140625" style="76" hidden="1" customWidth="1"/>
    <col min="10" max="10" width="6.28515625" style="76" hidden="1" customWidth="1"/>
    <col min="11" max="11" width="9.140625" style="76" hidden="1" customWidth="1"/>
    <col min="12" max="12" width="15.7109375" style="77" customWidth="1"/>
  </cols>
  <sheetData>
    <row r="1" spans="1:22" ht="18.7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22" ht="18.75">
      <c r="A2" s="147" t="s">
        <v>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22" ht="18.75">
      <c r="A3" s="148" t="s">
        <v>15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22" s="74" customFormat="1" ht="15.75" thickBot="1">
      <c r="A4" s="149" t="s">
        <v>8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1:22" ht="8.25" customHeight="1" thickTop="1"/>
    <row r="6" spans="1:22" s="2" customFormat="1">
      <c r="A6" s="146" t="s">
        <v>9</v>
      </c>
      <c r="B6" s="146"/>
      <c r="C6" s="146"/>
      <c r="D6" s="146"/>
      <c r="E6" s="146"/>
      <c r="F6" s="146"/>
      <c r="G6" s="146"/>
      <c r="H6" s="146"/>
      <c r="I6" s="78"/>
      <c r="J6" s="78"/>
      <c r="K6" s="78"/>
      <c r="L6" s="79"/>
    </row>
    <row r="7" spans="1:22" s="2" customFormat="1" ht="6.75" customHeight="1">
      <c r="A7" s="80"/>
      <c r="B7" s="80"/>
      <c r="C7" s="80"/>
      <c r="D7" s="80"/>
      <c r="E7" s="80"/>
      <c r="F7" s="80"/>
      <c r="G7" s="80"/>
      <c r="H7" s="80"/>
      <c r="I7" s="78"/>
      <c r="J7" s="78"/>
      <c r="K7" s="78"/>
      <c r="L7" s="79"/>
    </row>
    <row r="8" spans="1:22" s="2" customFormat="1">
      <c r="A8" s="81" t="s">
        <v>13</v>
      </c>
      <c r="B8" s="80"/>
      <c r="C8" s="81" t="s">
        <v>34</v>
      </c>
      <c r="D8" s="80"/>
      <c r="E8" s="80"/>
      <c r="F8" s="80"/>
      <c r="G8" s="80"/>
      <c r="H8" s="80"/>
      <c r="I8" s="78"/>
      <c r="J8" s="78"/>
      <c r="K8" s="78"/>
      <c r="L8" s="79"/>
    </row>
    <row r="9" spans="1:22" s="2" customFormat="1">
      <c r="A9" s="81" t="s">
        <v>12</v>
      </c>
      <c r="B9" s="80"/>
      <c r="C9" s="81" t="s">
        <v>37</v>
      </c>
      <c r="D9" s="80"/>
      <c r="E9" s="80"/>
      <c r="F9" s="80"/>
      <c r="G9" s="80"/>
      <c r="H9" s="80"/>
      <c r="I9" s="78"/>
      <c r="J9" s="78"/>
      <c r="K9" s="78"/>
      <c r="L9" s="79"/>
    </row>
    <row r="10" spans="1:22" s="2" customFormat="1">
      <c r="A10" s="81" t="s">
        <v>11</v>
      </c>
      <c r="B10" s="80"/>
      <c r="C10" s="112" t="s">
        <v>22</v>
      </c>
      <c r="D10" s="80"/>
      <c r="E10" s="80"/>
      <c r="F10" s="80"/>
      <c r="G10" s="80"/>
      <c r="H10" s="80"/>
      <c r="I10" s="78"/>
      <c r="J10" s="78"/>
      <c r="K10" s="78"/>
      <c r="L10" s="79"/>
    </row>
    <row r="11" spans="1:22" s="2" customFormat="1">
      <c r="A11" s="111"/>
      <c r="B11" s="80"/>
      <c r="C11" s="81" t="s">
        <v>23</v>
      </c>
      <c r="D11" s="80"/>
      <c r="E11" s="80"/>
      <c r="F11" s="80"/>
      <c r="G11" s="80"/>
      <c r="H11" s="80"/>
      <c r="I11" s="78"/>
      <c r="J11" s="78"/>
      <c r="K11" s="78"/>
      <c r="L11" s="79"/>
    </row>
    <row r="12" spans="1:22" s="2" customFormat="1">
      <c r="A12" s="81" t="s">
        <v>19</v>
      </c>
      <c r="B12" s="80"/>
      <c r="C12" s="82" t="s">
        <v>63</v>
      </c>
      <c r="D12" s="80"/>
      <c r="E12" s="80"/>
      <c r="F12" s="80"/>
      <c r="G12" s="80"/>
      <c r="H12" s="80"/>
      <c r="I12" s="78"/>
      <c r="J12" s="78"/>
      <c r="K12" s="78"/>
      <c r="L12" s="79"/>
    </row>
    <row r="13" spans="1:22" s="2" customFormat="1" ht="6.75" customHeight="1">
      <c r="A13" s="81"/>
      <c r="B13" s="80"/>
      <c r="C13" s="81"/>
      <c r="D13" s="80"/>
      <c r="E13" s="80"/>
      <c r="F13" s="80"/>
      <c r="G13" s="80"/>
      <c r="H13" s="80"/>
      <c r="I13" s="78"/>
      <c r="J13" s="78"/>
      <c r="K13" s="78"/>
      <c r="L13" s="79"/>
    </row>
    <row r="14" spans="1:22" s="2" customFormat="1">
      <c r="A14" s="142" t="s">
        <v>20</v>
      </c>
      <c r="B14" s="143"/>
      <c r="C14" s="143"/>
      <c r="D14" s="144"/>
      <c r="E14" s="83"/>
      <c r="F14" s="145" t="s">
        <v>21</v>
      </c>
      <c r="G14" s="145"/>
      <c r="H14" s="145"/>
      <c r="I14" s="83"/>
      <c r="J14" s="83"/>
      <c r="K14" s="83"/>
      <c r="L14" s="84" t="s">
        <v>44</v>
      </c>
      <c r="M14" s="9"/>
      <c r="N14" s="10"/>
      <c r="O14" s="10"/>
      <c r="P14" s="10"/>
      <c r="Q14" s="9"/>
      <c r="R14" s="9"/>
      <c r="S14" s="5"/>
      <c r="T14" s="8"/>
      <c r="U14" s="5"/>
      <c r="V14" s="8"/>
    </row>
    <row r="15" spans="1:22" s="1" customFormat="1">
      <c r="A15" s="83" t="s">
        <v>1</v>
      </c>
      <c r="B15" s="83" t="s">
        <v>2</v>
      </c>
      <c r="C15" s="83" t="s">
        <v>3</v>
      </c>
      <c r="D15" s="84" t="s">
        <v>4</v>
      </c>
      <c r="E15" s="83" t="s">
        <v>1</v>
      </c>
      <c r="F15" s="83" t="s">
        <v>2</v>
      </c>
      <c r="G15" s="83" t="s">
        <v>5</v>
      </c>
      <c r="H15" s="84" t="s">
        <v>4</v>
      </c>
      <c r="I15" s="83"/>
      <c r="J15" s="83"/>
      <c r="K15" s="83"/>
      <c r="L15" s="83"/>
      <c r="M15" s="9"/>
      <c r="N15" s="10"/>
      <c r="O15" s="10"/>
      <c r="P15" s="10"/>
      <c r="Q15" s="9"/>
      <c r="R15" s="9"/>
      <c r="S15" s="5"/>
      <c r="T15" s="8"/>
      <c r="U15" s="5"/>
      <c r="V15" s="11"/>
    </row>
    <row r="16" spans="1:22" s="118" customFormat="1">
      <c r="A16" s="113">
        <v>41091</v>
      </c>
      <c r="B16" s="114" t="s">
        <v>64</v>
      </c>
      <c r="C16" s="114"/>
      <c r="D16" s="115">
        <f>Jun!H42</f>
        <v>31902500</v>
      </c>
      <c r="E16" s="116"/>
      <c r="F16" s="117" t="s">
        <v>50</v>
      </c>
      <c r="G16" s="114"/>
      <c r="H16" s="115"/>
      <c r="I16" s="85"/>
      <c r="J16" s="85"/>
      <c r="K16" s="85"/>
      <c r="L16" s="85"/>
      <c r="M16" s="7"/>
      <c r="N16" s="13"/>
      <c r="O16" s="13"/>
      <c r="P16" s="13"/>
      <c r="Q16" s="7"/>
      <c r="R16" s="7"/>
      <c r="S16" s="12"/>
      <c r="T16" s="14"/>
      <c r="U16" s="12"/>
      <c r="V16" s="14"/>
    </row>
    <row r="17" spans="1:22" s="118" customFormat="1" ht="15" customHeight="1">
      <c r="A17" s="114"/>
      <c r="B17" s="114"/>
      <c r="C17" s="114"/>
      <c r="D17" s="115"/>
      <c r="E17" s="116">
        <v>41120</v>
      </c>
      <c r="F17" s="86" t="s">
        <v>40</v>
      </c>
      <c r="G17" s="114" t="s">
        <v>26</v>
      </c>
      <c r="H17" s="115">
        <f>20*50000</f>
        <v>1000000</v>
      </c>
      <c r="I17" s="85"/>
      <c r="J17" s="85"/>
      <c r="K17" s="85"/>
      <c r="L17" s="87" t="s">
        <v>45</v>
      </c>
      <c r="M17" s="7"/>
      <c r="N17" s="13"/>
      <c r="O17" s="13"/>
      <c r="P17" s="13"/>
      <c r="Q17" s="7"/>
      <c r="R17" s="7"/>
      <c r="S17" s="12"/>
      <c r="T17" s="14"/>
      <c r="U17" s="12"/>
      <c r="V17" s="14"/>
    </row>
    <row r="18" spans="1:22" s="118" customFormat="1" ht="14.25" customHeight="1">
      <c r="A18" s="88"/>
      <c r="B18" s="85"/>
      <c r="C18" s="89"/>
      <c r="D18" s="90"/>
      <c r="E18" s="116">
        <v>41120</v>
      </c>
      <c r="F18" s="86" t="s">
        <v>41</v>
      </c>
      <c r="G18" s="114" t="s">
        <v>26</v>
      </c>
      <c r="H18" s="115">
        <v>600000</v>
      </c>
      <c r="I18" s="85"/>
      <c r="J18" s="85"/>
      <c r="K18" s="85"/>
      <c r="L18" s="87" t="s">
        <v>56</v>
      </c>
      <c r="M18" s="7"/>
      <c r="N18" s="13"/>
      <c r="O18" s="13"/>
      <c r="P18" s="13"/>
      <c r="Q18" s="7"/>
      <c r="R18" s="7"/>
      <c r="S18" s="12"/>
      <c r="T18" s="14"/>
      <c r="U18" s="12"/>
      <c r="V18" s="14"/>
    </row>
    <row r="19" spans="1:22" s="118" customFormat="1" ht="14.25" customHeight="1">
      <c r="A19" s="88"/>
      <c r="B19" s="85"/>
      <c r="C19" s="89"/>
      <c r="D19" s="90"/>
      <c r="E19" s="116">
        <v>41120</v>
      </c>
      <c r="F19" s="86" t="s">
        <v>42</v>
      </c>
      <c r="G19" s="114" t="s">
        <v>26</v>
      </c>
      <c r="H19" s="115">
        <f>12*20000</f>
        <v>240000</v>
      </c>
      <c r="I19" s="85"/>
      <c r="J19" s="85"/>
      <c r="K19" s="85"/>
      <c r="L19" s="87" t="s">
        <v>46</v>
      </c>
      <c r="M19" s="7"/>
      <c r="N19" s="13"/>
      <c r="O19" s="13"/>
      <c r="P19" s="13"/>
      <c r="Q19" s="7"/>
      <c r="R19" s="7"/>
      <c r="S19" s="12"/>
      <c r="T19" s="14"/>
      <c r="U19" s="12"/>
      <c r="V19" s="14"/>
    </row>
    <row r="20" spans="1:22" s="118" customFormat="1" ht="14.25" customHeight="1">
      <c r="A20" s="88"/>
      <c r="B20" s="85"/>
      <c r="C20" s="89"/>
      <c r="D20" s="90"/>
      <c r="E20" s="116">
        <v>41120</v>
      </c>
      <c r="F20" s="91" t="s">
        <v>43</v>
      </c>
      <c r="G20" s="114" t="s">
        <v>26</v>
      </c>
      <c r="H20" s="115">
        <f>2*(12*10000)</f>
        <v>240000</v>
      </c>
      <c r="I20" s="85"/>
      <c r="J20" s="85"/>
      <c r="K20" s="85"/>
      <c r="L20" s="87" t="s">
        <v>47</v>
      </c>
      <c r="M20" s="7"/>
      <c r="N20" s="13"/>
      <c r="O20" s="13"/>
      <c r="P20" s="13"/>
      <c r="Q20" s="7"/>
      <c r="R20" s="7"/>
      <c r="S20" s="12"/>
      <c r="T20" s="14"/>
      <c r="U20" s="12"/>
      <c r="V20" s="14"/>
    </row>
    <row r="21" spans="1:22" s="118" customFormat="1" ht="14.25" customHeight="1">
      <c r="A21" s="88"/>
      <c r="B21" s="85"/>
      <c r="C21" s="89"/>
      <c r="D21" s="90"/>
      <c r="E21" s="119"/>
      <c r="F21" s="91"/>
      <c r="G21" s="114"/>
      <c r="H21" s="115"/>
      <c r="I21" s="85"/>
      <c r="J21" s="85"/>
      <c r="K21" s="85"/>
      <c r="L21" s="90"/>
      <c r="M21" s="7"/>
      <c r="N21" s="13"/>
      <c r="O21" s="13"/>
      <c r="P21" s="13"/>
      <c r="Q21" s="7"/>
      <c r="R21" s="7"/>
      <c r="S21" s="12"/>
      <c r="T21" s="14"/>
      <c r="U21" s="12"/>
      <c r="V21" s="14"/>
    </row>
    <row r="22" spans="1:22" s="118" customFormat="1" ht="14.25" customHeight="1">
      <c r="A22" s="88"/>
      <c r="B22" s="85"/>
      <c r="C22" s="89"/>
      <c r="D22" s="90"/>
      <c r="E22" s="120"/>
      <c r="F22" s="117" t="s">
        <v>27</v>
      </c>
      <c r="G22" s="114"/>
      <c r="H22" s="115"/>
      <c r="I22" s="85"/>
      <c r="J22" s="85"/>
      <c r="K22" s="85"/>
      <c r="L22" s="90"/>
      <c r="M22" s="7"/>
      <c r="N22" s="13"/>
      <c r="O22" s="13"/>
      <c r="P22" s="13"/>
      <c r="Q22" s="7"/>
      <c r="R22" s="7"/>
      <c r="S22" s="12"/>
      <c r="T22" s="14"/>
      <c r="U22" s="12"/>
      <c r="V22" s="14"/>
    </row>
    <row r="23" spans="1:22" s="118" customFormat="1" ht="14.25" customHeight="1">
      <c r="A23" s="88"/>
      <c r="B23" s="85"/>
      <c r="C23" s="89"/>
      <c r="D23" s="90"/>
      <c r="E23" s="116">
        <v>41120</v>
      </c>
      <c r="F23" s="121" t="s">
        <v>66</v>
      </c>
      <c r="G23" s="122" t="s">
        <v>26</v>
      </c>
      <c r="H23" s="123">
        <v>3000000</v>
      </c>
      <c r="I23" s="85"/>
      <c r="J23" s="85"/>
      <c r="K23" s="85"/>
      <c r="L23" s="90"/>
      <c r="M23" s="7"/>
      <c r="N23" s="13"/>
      <c r="O23" s="13"/>
      <c r="P23" s="13"/>
      <c r="Q23" s="7"/>
      <c r="R23" s="7"/>
      <c r="S23" s="12"/>
      <c r="T23" s="14"/>
      <c r="U23" s="12"/>
      <c r="V23" s="14"/>
    </row>
    <row r="24" spans="1:22" s="118" customFormat="1" ht="14.25" customHeight="1">
      <c r="A24" s="88"/>
      <c r="B24" s="85"/>
      <c r="C24" s="89"/>
      <c r="D24" s="90"/>
      <c r="E24" s="116"/>
      <c r="F24" s="121"/>
      <c r="G24" s="122"/>
      <c r="H24" s="123"/>
      <c r="I24" s="85"/>
      <c r="J24" s="85"/>
      <c r="K24" s="85"/>
      <c r="L24" s="90"/>
      <c r="M24" s="7"/>
      <c r="N24" s="13"/>
      <c r="O24" s="13"/>
      <c r="P24" s="13"/>
      <c r="Q24" s="7"/>
      <c r="R24" s="7"/>
      <c r="S24" s="12"/>
      <c r="T24" s="14"/>
      <c r="U24" s="12"/>
      <c r="V24" s="14"/>
    </row>
    <row r="25" spans="1:22" s="118" customFormat="1" ht="14.25" customHeight="1">
      <c r="A25" s="88"/>
      <c r="B25" s="85"/>
      <c r="C25" s="89"/>
      <c r="D25" s="90"/>
      <c r="E25" s="116"/>
      <c r="F25" s="124" t="s">
        <v>51</v>
      </c>
      <c r="G25" s="122"/>
      <c r="H25" s="123"/>
      <c r="I25" s="85"/>
      <c r="J25" s="85"/>
      <c r="K25" s="85"/>
      <c r="L25" s="90"/>
      <c r="M25" s="7"/>
      <c r="N25" s="13"/>
      <c r="O25" s="13"/>
      <c r="P25" s="13"/>
      <c r="Q25" s="7"/>
      <c r="R25" s="7"/>
      <c r="S25" s="12"/>
      <c r="T25" s="14"/>
      <c r="U25" s="12"/>
      <c r="V25" s="14"/>
    </row>
    <row r="26" spans="1:22" s="118" customFormat="1" ht="14.25" customHeight="1">
      <c r="A26" s="88"/>
      <c r="B26" s="85"/>
      <c r="C26" s="89"/>
      <c r="D26" s="90"/>
      <c r="E26" s="116">
        <v>41120</v>
      </c>
      <c r="F26" s="121" t="s">
        <v>65</v>
      </c>
      <c r="G26" s="122" t="s">
        <v>26</v>
      </c>
      <c r="H26" s="123">
        <v>450000</v>
      </c>
      <c r="I26" s="85"/>
      <c r="J26" s="85"/>
      <c r="K26" s="85"/>
      <c r="L26" s="90"/>
      <c r="M26" s="7"/>
      <c r="N26" s="13"/>
      <c r="O26" s="13"/>
      <c r="P26" s="13"/>
      <c r="Q26" s="7"/>
      <c r="R26" s="7"/>
      <c r="S26" s="12"/>
      <c r="T26" s="14"/>
      <c r="U26" s="12"/>
      <c r="V26" s="14"/>
    </row>
    <row r="27" spans="1:22" s="118" customFormat="1" ht="14.25" customHeight="1">
      <c r="A27" s="88"/>
      <c r="B27" s="85"/>
      <c r="C27" s="89"/>
      <c r="D27" s="90"/>
      <c r="E27" s="116">
        <v>41120</v>
      </c>
      <c r="F27" s="121" t="s">
        <v>61</v>
      </c>
      <c r="G27" s="122" t="s">
        <v>26</v>
      </c>
      <c r="H27" s="123">
        <v>750000</v>
      </c>
      <c r="I27" s="85"/>
      <c r="J27" s="85"/>
      <c r="K27" s="85"/>
      <c r="L27" s="90"/>
      <c r="M27" s="7"/>
      <c r="N27" s="13"/>
      <c r="O27" s="13"/>
      <c r="P27" s="13"/>
      <c r="Q27" s="7"/>
      <c r="R27" s="7"/>
      <c r="S27" s="12"/>
      <c r="T27" s="14"/>
      <c r="U27" s="12"/>
      <c r="V27" s="14"/>
    </row>
    <row r="28" spans="1:22" s="118" customFormat="1" ht="14.25" customHeight="1">
      <c r="A28" s="88"/>
      <c r="B28" s="85"/>
      <c r="C28" s="89"/>
      <c r="D28" s="90"/>
      <c r="E28" s="116"/>
      <c r="F28" s="121"/>
      <c r="G28" s="122"/>
      <c r="H28" s="123"/>
      <c r="I28" s="85"/>
      <c r="J28" s="85"/>
      <c r="K28" s="85"/>
      <c r="L28" s="90"/>
      <c r="M28" s="7"/>
      <c r="N28" s="13"/>
      <c r="O28" s="13"/>
      <c r="P28" s="13"/>
      <c r="Q28" s="7"/>
      <c r="R28" s="7"/>
      <c r="S28" s="12"/>
      <c r="T28" s="14"/>
      <c r="U28" s="12"/>
      <c r="V28" s="14"/>
    </row>
    <row r="29" spans="1:22" s="118" customFormat="1" ht="14.25" customHeight="1">
      <c r="A29" s="88"/>
      <c r="B29" s="85"/>
      <c r="C29" s="89"/>
      <c r="D29" s="90"/>
      <c r="E29" s="116"/>
      <c r="F29" s="124" t="s">
        <v>52</v>
      </c>
      <c r="G29" s="122"/>
      <c r="H29" s="123"/>
      <c r="I29" s="85"/>
      <c r="J29" s="85"/>
      <c r="K29" s="85"/>
      <c r="L29" s="90"/>
      <c r="M29" s="7"/>
      <c r="N29" s="13"/>
      <c r="O29" s="13"/>
      <c r="P29" s="13"/>
      <c r="Q29" s="7"/>
      <c r="R29" s="7"/>
      <c r="S29" s="12"/>
      <c r="T29" s="14"/>
      <c r="U29" s="12"/>
      <c r="V29" s="14"/>
    </row>
    <row r="30" spans="1:22" s="118" customFormat="1" ht="14.25" customHeight="1">
      <c r="A30" s="88"/>
      <c r="B30" s="85"/>
      <c r="C30" s="89"/>
      <c r="D30" s="90"/>
      <c r="E30" s="116"/>
      <c r="F30" s="121" t="s">
        <v>53</v>
      </c>
      <c r="G30" s="122"/>
      <c r="H30" s="123"/>
      <c r="I30" s="85"/>
      <c r="J30" s="85"/>
      <c r="K30" s="85"/>
      <c r="L30" s="90"/>
      <c r="M30" s="7"/>
      <c r="N30" s="13"/>
      <c r="O30" s="13"/>
      <c r="P30" s="13"/>
      <c r="Q30" s="7"/>
      <c r="R30" s="7"/>
      <c r="S30" s="12"/>
      <c r="T30" s="14"/>
      <c r="U30" s="12"/>
      <c r="V30" s="14"/>
    </row>
    <row r="31" spans="1:22" s="118" customFormat="1" ht="14.25" customHeight="1">
      <c r="A31" s="88"/>
      <c r="B31" s="85"/>
      <c r="C31" s="89"/>
      <c r="D31" s="90"/>
      <c r="E31" s="119"/>
      <c r="F31" s="122"/>
      <c r="G31" s="122"/>
      <c r="H31" s="121"/>
      <c r="I31" s="85"/>
      <c r="J31" s="85"/>
      <c r="K31" s="85"/>
      <c r="L31" s="90"/>
      <c r="M31" s="7"/>
      <c r="N31" s="13"/>
      <c r="O31" s="13"/>
      <c r="P31" s="13"/>
      <c r="Q31" s="7"/>
      <c r="R31" s="7"/>
      <c r="S31" s="12"/>
      <c r="T31" s="14"/>
      <c r="U31" s="12"/>
      <c r="V31" s="14"/>
    </row>
    <row r="32" spans="1:22" s="118" customFormat="1" ht="14.25" customHeight="1">
      <c r="A32" s="88"/>
      <c r="B32" s="85"/>
      <c r="C32" s="89"/>
      <c r="D32" s="90"/>
      <c r="E32" s="120"/>
      <c r="F32" s="117" t="s">
        <v>28</v>
      </c>
      <c r="G32" s="114"/>
      <c r="H32" s="115"/>
      <c r="I32" s="85"/>
      <c r="J32" s="85"/>
      <c r="K32" s="85"/>
      <c r="L32" s="90"/>
      <c r="M32" s="7"/>
      <c r="N32" s="13"/>
      <c r="O32" s="13"/>
      <c r="P32" s="13"/>
      <c r="Q32" s="7"/>
      <c r="R32" s="7"/>
      <c r="S32" s="12"/>
      <c r="T32" s="14"/>
      <c r="U32" s="12"/>
      <c r="V32" s="14"/>
    </row>
    <row r="33" spans="1:22" s="118" customFormat="1" ht="14.25" customHeight="1">
      <c r="A33" s="88"/>
      <c r="B33" s="85"/>
      <c r="C33" s="89"/>
      <c r="D33" s="90"/>
      <c r="E33" s="116"/>
      <c r="F33" s="122" t="s">
        <v>53</v>
      </c>
      <c r="G33" s="122"/>
      <c r="H33" s="115"/>
      <c r="I33" s="85"/>
      <c r="J33" s="85"/>
      <c r="K33" s="85"/>
      <c r="L33" s="90"/>
      <c r="M33" s="7"/>
      <c r="N33" s="13"/>
      <c r="O33" s="13"/>
      <c r="P33" s="13"/>
      <c r="Q33" s="7"/>
      <c r="R33" s="7"/>
      <c r="S33" s="12"/>
      <c r="T33" s="14"/>
      <c r="U33" s="12"/>
      <c r="V33" s="14"/>
    </row>
    <row r="34" spans="1:22" s="118" customFormat="1" ht="14.25" customHeight="1">
      <c r="A34" s="88"/>
      <c r="B34" s="85"/>
      <c r="C34" s="89"/>
      <c r="D34" s="90"/>
      <c r="E34" s="116"/>
      <c r="F34" s="121"/>
      <c r="G34" s="122"/>
      <c r="H34" s="115"/>
      <c r="I34" s="85"/>
      <c r="J34" s="85"/>
      <c r="K34" s="85"/>
      <c r="L34" s="90"/>
      <c r="M34" s="7"/>
      <c r="N34" s="13"/>
      <c r="O34" s="13"/>
      <c r="P34" s="13"/>
      <c r="Q34" s="7"/>
      <c r="R34" s="7"/>
      <c r="S34" s="12"/>
      <c r="T34" s="14"/>
      <c r="U34" s="12"/>
      <c r="V34" s="14"/>
    </row>
    <row r="35" spans="1:22" s="118" customFormat="1" ht="14.25" customHeight="1">
      <c r="A35" s="88"/>
      <c r="B35" s="85"/>
      <c r="C35" s="89"/>
      <c r="D35" s="90"/>
      <c r="E35" s="116"/>
      <c r="F35" s="121"/>
      <c r="G35" s="122"/>
      <c r="H35" s="115"/>
      <c r="I35" s="85"/>
      <c r="J35" s="85"/>
      <c r="K35" s="85"/>
      <c r="L35" s="90"/>
      <c r="M35" s="7"/>
      <c r="N35" s="13"/>
      <c r="O35" s="13"/>
      <c r="P35" s="13"/>
      <c r="Q35" s="7"/>
      <c r="R35" s="7"/>
      <c r="S35" s="12"/>
      <c r="T35" s="14"/>
      <c r="U35" s="12"/>
      <c r="V35" s="14"/>
    </row>
    <row r="36" spans="1:22" s="118" customFormat="1" ht="14.25" customHeight="1">
      <c r="A36" s="88"/>
      <c r="B36" s="85"/>
      <c r="C36" s="89"/>
      <c r="D36" s="90"/>
      <c r="E36" s="116"/>
      <c r="F36" s="124" t="s">
        <v>54</v>
      </c>
      <c r="G36" s="122"/>
      <c r="H36" s="115"/>
      <c r="I36" s="85"/>
      <c r="J36" s="85"/>
      <c r="K36" s="85"/>
      <c r="L36" s="90"/>
      <c r="M36" s="7"/>
      <c r="N36" s="13"/>
      <c r="O36" s="13"/>
      <c r="P36" s="13"/>
      <c r="Q36" s="7"/>
      <c r="R36" s="7"/>
      <c r="S36" s="12"/>
      <c r="T36" s="14"/>
      <c r="U36" s="12"/>
      <c r="V36" s="14"/>
    </row>
    <row r="37" spans="1:22" s="132" customFormat="1" ht="29.25" customHeight="1">
      <c r="A37" s="127"/>
      <c r="B37" s="128"/>
      <c r="C37" s="128"/>
      <c r="D37" s="129"/>
      <c r="E37" s="134">
        <v>41120</v>
      </c>
      <c r="F37" s="135" t="s">
        <v>104</v>
      </c>
      <c r="G37" s="86" t="s">
        <v>26</v>
      </c>
      <c r="H37" s="136">
        <v>2000000</v>
      </c>
      <c r="I37" s="128"/>
      <c r="J37" s="128"/>
      <c r="K37" s="128"/>
      <c r="L37" s="129"/>
      <c r="M37" s="130"/>
      <c r="N37" s="131"/>
      <c r="O37" s="131"/>
      <c r="P37" s="131"/>
      <c r="Q37" s="130"/>
      <c r="R37" s="130"/>
      <c r="S37" s="130"/>
      <c r="T37" s="131"/>
      <c r="U37" s="130"/>
      <c r="V37" s="131"/>
    </row>
    <row r="38" spans="1:22" s="118" customFormat="1" ht="14.25" customHeight="1">
      <c r="A38" s="88"/>
      <c r="B38" s="85"/>
      <c r="C38" s="89"/>
      <c r="D38" s="90"/>
      <c r="E38" s="116"/>
      <c r="F38" s="121"/>
      <c r="G38" s="122"/>
      <c r="H38" s="115"/>
      <c r="I38" s="85"/>
      <c r="J38" s="85"/>
      <c r="K38" s="85"/>
      <c r="L38" s="90"/>
      <c r="M38" s="7"/>
      <c r="N38" s="13"/>
      <c r="O38" s="13"/>
      <c r="P38" s="13"/>
      <c r="Q38" s="7"/>
      <c r="R38" s="7"/>
      <c r="S38" s="12"/>
      <c r="T38" s="14"/>
      <c r="U38" s="12"/>
      <c r="V38" s="14"/>
    </row>
    <row r="39" spans="1:22" s="118" customFormat="1" ht="14.25" customHeight="1">
      <c r="A39" s="88"/>
      <c r="B39" s="85"/>
      <c r="C39" s="89"/>
      <c r="D39" s="90"/>
      <c r="E39" s="88"/>
      <c r="F39" s="125" t="s">
        <v>55</v>
      </c>
      <c r="G39" s="85"/>
      <c r="H39" s="90"/>
      <c r="I39" s="85"/>
      <c r="J39" s="85"/>
      <c r="K39" s="85"/>
      <c r="L39" s="90"/>
      <c r="M39" s="7"/>
      <c r="N39" s="13"/>
      <c r="O39" s="13"/>
      <c r="P39" s="13"/>
      <c r="Q39" s="7"/>
      <c r="R39" s="7"/>
      <c r="S39" s="12"/>
      <c r="T39" s="14"/>
      <c r="U39" s="12"/>
      <c r="V39" s="14"/>
    </row>
    <row r="40" spans="1:22" s="132" customFormat="1" ht="26.25" customHeight="1">
      <c r="A40" s="127"/>
      <c r="B40" s="128"/>
      <c r="C40" s="128"/>
      <c r="D40" s="129"/>
      <c r="E40" s="127"/>
      <c r="F40" s="91" t="s">
        <v>53</v>
      </c>
      <c r="G40" s="128"/>
      <c r="H40" s="133"/>
      <c r="I40" s="128"/>
      <c r="J40" s="128"/>
      <c r="K40" s="128"/>
      <c r="L40" s="129"/>
      <c r="M40" s="130"/>
      <c r="N40" s="131"/>
      <c r="O40" s="131"/>
      <c r="P40" s="131"/>
      <c r="Q40" s="130"/>
      <c r="R40" s="130"/>
      <c r="S40" s="130"/>
      <c r="T40" s="131"/>
      <c r="U40" s="130"/>
      <c r="V40" s="131"/>
    </row>
    <row r="41" spans="1:22" s="118" customFormat="1" ht="14.25" customHeight="1">
      <c r="A41" s="88"/>
      <c r="B41" s="85"/>
      <c r="C41" s="89"/>
      <c r="D41" s="90"/>
      <c r="E41" s="88"/>
      <c r="F41" s="91"/>
      <c r="G41" s="85"/>
      <c r="H41" s="90"/>
      <c r="I41" s="85"/>
      <c r="J41" s="85"/>
      <c r="K41" s="85"/>
      <c r="L41" s="90"/>
      <c r="M41" s="7"/>
      <c r="N41" s="13"/>
      <c r="O41" s="13"/>
      <c r="P41" s="13"/>
      <c r="Q41" s="7"/>
      <c r="R41" s="7"/>
      <c r="S41" s="12"/>
      <c r="T41" s="14"/>
      <c r="U41" s="12"/>
      <c r="V41" s="14"/>
    </row>
    <row r="42" spans="1:22" s="15" customFormat="1">
      <c r="A42" s="106" t="s">
        <v>4</v>
      </c>
      <c r="B42" s="107"/>
      <c r="C42" s="106"/>
      <c r="D42" s="92">
        <f>SUM(D16:D41)</f>
        <v>31902500</v>
      </c>
      <c r="E42" s="92"/>
      <c r="F42" s="92"/>
      <c r="G42" s="92"/>
      <c r="H42" s="92">
        <f>SUM(H17:H40)</f>
        <v>8280000</v>
      </c>
      <c r="I42" s="107"/>
      <c r="J42" s="107"/>
      <c r="K42" s="107"/>
      <c r="L42" s="92"/>
      <c r="M42" s="17"/>
      <c r="N42" s="18"/>
      <c r="O42" s="18"/>
      <c r="P42" s="18"/>
      <c r="Q42" s="17"/>
      <c r="R42" s="17"/>
      <c r="S42" s="16"/>
      <c r="T42" s="19"/>
      <c r="U42" s="16"/>
      <c r="V42" s="19"/>
    </row>
    <row r="43" spans="1:22" s="15" customFormat="1">
      <c r="A43" s="108" t="s">
        <v>14</v>
      </c>
      <c r="B43" s="109"/>
      <c r="C43" s="108"/>
      <c r="D43" s="93"/>
      <c r="E43" s="93"/>
      <c r="F43" s="93"/>
      <c r="G43" s="93"/>
      <c r="H43" s="93">
        <f>D42-H42</f>
        <v>23622500</v>
      </c>
      <c r="I43" s="109"/>
      <c r="J43" s="109"/>
      <c r="K43" s="109"/>
      <c r="L43" s="93"/>
      <c r="M43" s="17"/>
      <c r="N43" s="18"/>
      <c r="O43" s="18"/>
      <c r="P43" s="18"/>
      <c r="Q43" s="17"/>
      <c r="R43" s="17"/>
      <c r="S43" s="16"/>
      <c r="T43" s="19"/>
      <c r="U43" s="16"/>
      <c r="V43" s="19"/>
    </row>
    <row r="44" spans="1:22" s="2" customFormat="1" ht="6.75" customHeight="1">
      <c r="A44" s="75"/>
      <c r="B44" s="76"/>
      <c r="C44" s="75"/>
      <c r="D44" s="77"/>
      <c r="E44" s="94"/>
      <c r="F44" s="95"/>
      <c r="G44" s="95"/>
      <c r="H44" s="96"/>
      <c r="I44" s="76"/>
      <c r="J44" s="76"/>
      <c r="K44" s="76"/>
      <c r="L44" s="77"/>
    </row>
    <row r="45" spans="1:22" s="2" customFormat="1">
      <c r="A45" s="110" t="s">
        <v>6</v>
      </c>
      <c r="B45" s="76"/>
      <c r="C45" s="75"/>
      <c r="D45" s="77"/>
      <c r="E45" s="75"/>
      <c r="F45" s="97"/>
      <c r="G45" s="76"/>
      <c r="H45" s="77"/>
      <c r="I45" s="98"/>
      <c r="J45" s="76"/>
      <c r="K45" s="77"/>
      <c r="L45" s="99" t="s">
        <v>106</v>
      </c>
    </row>
    <row r="46" spans="1:22" s="2" customFormat="1">
      <c r="A46" s="110" t="s">
        <v>17</v>
      </c>
      <c r="B46" s="76"/>
      <c r="C46" s="75"/>
      <c r="D46" s="77"/>
      <c r="E46" s="75"/>
      <c r="F46" s="97"/>
      <c r="G46" s="76"/>
      <c r="H46" s="77"/>
      <c r="I46" s="98"/>
      <c r="J46" s="76"/>
      <c r="K46" s="77"/>
      <c r="L46" s="99" t="s">
        <v>10</v>
      </c>
    </row>
    <row r="47" spans="1:22" s="2" customFormat="1">
      <c r="A47" s="110" t="s">
        <v>16</v>
      </c>
      <c r="B47" s="76"/>
      <c r="C47" s="75"/>
      <c r="D47" s="77"/>
      <c r="E47" s="100"/>
      <c r="F47" s="101"/>
      <c r="G47" s="76"/>
      <c r="H47" s="77"/>
      <c r="I47" s="98"/>
      <c r="J47" s="76"/>
      <c r="K47" s="77"/>
      <c r="L47" s="99"/>
    </row>
    <row r="48" spans="1:22" s="2" customFormat="1">
      <c r="A48" s="75"/>
      <c r="B48" s="76"/>
      <c r="C48" s="75"/>
      <c r="D48" s="77"/>
      <c r="E48" s="100"/>
      <c r="F48" s="101"/>
      <c r="G48" s="76"/>
      <c r="H48" s="77"/>
      <c r="I48" s="98"/>
      <c r="J48" s="76"/>
      <c r="K48" s="77"/>
      <c r="L48" s="99"/>
    </row>
    <row r="49" spans="1:12" s="2" customFormat="1">
      <c r="A49" s="102" t="s">
        <v>18</v>
      </c>
      <c r="B49" s="76"/>
      <c r="C49" s="75"/>
      <c r="D49" s="77"/>
      <c r="E49" s="75"/>
      <c r="F49" s="77"/>
      <c r="G49" s="76"/>
      <c r="H49" s="77"/>
      <c r="I49" s="103"/>
      <c r="J49" s="104"/>
      <c r="K49" s="105"/>
      <c r="L49" s="126" t="s">
        <v>57</v>
      </c>
    </row>
    <row r="50" spans="1:12" s="2" customFormat="1" ht="12" customHeight="1">
      <c r="A50" s="75"/>
      <c r="B50" s="76"/>
      <c r="C50" s="75"/>
      <c r="D50" s="77"/>
      <c r="E50" s="75"/>
      <c r="F50" s="76"/>
      <c r="G50" s="76"/>
      <c r="H50" s="77"/>
      <c r="I50" s="76"/>
      <c r="J50" s="76"/>
      <c r="K50" s="76"/>
      <c r="L50" s="77"/>
    </row>
    <row r="51" spans="1:12" s="2" customFormat="1">
      <c r="A51" s="75"/>
      <c r="B51" s="76"/>
      <c r="C51" s="75"/>
      <c r="D51" s="77"/>
      <c r="E51" s="75"/>
      <c r="F51" s="76"/>
      <c r="G51" s="76"/>
      <c r="H51" s="77"/>
      <c r="I51" s="76"/>
      <c r="J51" s="76"/>
      <c r="K51" s="76"/>
      <c r="L51" s="77"/>
    </row>
    <row r="52" spans="1:12" s="2" customFormat="1">
      <c r="A52" s="75"/>
      <c r="B52" s="76"/>
      <c r="C52" s="75"/>
      <c r="D52" s="77"/>
      <c r="E52" s="75"/>
      <c r="F52" s="76"/>
      <c r="G52" s="76"/>
      <c r="H52" s="77"/>
      <c r="I52" s="76"/>
      <c r="J52" s="76"/>
      <c r="K52" s="76"/>
      <c r="L52" s="77"/>
    </row>
    <row r="53" spans="1:12" s="2" customFormat="1">
      <c r="A53" s="75"/>
      <c r="B53" s="76"/>
      <c r="C53" s="75"/>
      <c r="D53" s="77"/>
      <c r="E53" s="75"/>
      <c r="F53" s="76"/>
      <c r="G53" s="76"/>
      <c r="H53" s="77"/>
      <c r="I53" s="76"/>
      <c r="J53" s="76"/>
      <c r="K53" s="76"/>
      <c r="L53" s="77"/>
    </row>
    <row r="54" spans="1:12" s="2" customFormat="1">
      <c r="A54" s="75"/>
      <c r="B54" s="76"/>
      <c r="C54" s="75"/>
      <c r="D54" s="77"/>
      <c r="E54" s="75"/>
      <c r="F54" s="76"/>
      <c r="G54" s="76"/>
      <c r="H54" s="77"/>
      <c r="I54" s="76"/>
      <c r="J54" s="76"/>
      <c r="K54" s="76"/>
      <c r="L54" s="77"/>
    </row>
    <row r="55" spans="1:12" s="2" customFormat="1">
      <c r="A55" s="75"/>
      <c r="B55" s="76"/>
      <c r="C55" s="75"/>
      <c r="D55" s="77"/>
      <c r="E55" s="75"/>
      <c r="F55" s="76"/>
      <c r="G55" s="76"/>
      <c r="H55" s="77"/>
      <c r="I55" s="76"/>
      <c r="J55" s="76"/>
      <c r="K55" s="76"/>
      <c r="L55" s="77"/>
    </row>
  </sheetData>
  <mergeCells count="7">
    <mergeCell ref="A14:D14"/>
    <mergeCell ref="F14:H14"/>
    <mergeCell ref="A1:L1"/>
    <mergeCell ref="A2:L2"/>
    <mergeCell ref="A3:L3"/>
    <mergeCell ref="A4:L4"/>
    <mergeCell ref="A6:H6"/>
  </mergeCells>
  <pageMargins left="0.66" right="0.47" top="0.66" bottom="1" header="0.5" footer="0.5"/>
  <pageSetup orientation="landscape" horizontalDpi="4294967293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5"/>
  <sheetViews>
    <sheetView topLeftCell="A28" workbookViewId="0">
      <selection sqref="A1:L49"/>
    </sheetView>
  </sheetViews>
  <sheetFormatPr defaultRowHeight="12.75"/>
  <cols>
    <col min="1" max="1" width="9.42578125" style="75" customWidth="1"/>
    <col min="2" max="2" width="14.5703125" style="76" customWidth="1"/>
    <col min="3" max="3" width="9" style="75" customWidth="1"/>
    <col min="4" max="4" width="11.140625" style="77" customWidth="1"/>
    <col min="5" max="5" width="8.5703125" style="75" customWidth="1"/>
    <col min="6" max="6" width="28.42578125" style="76" customWidth="1"/>
    <col min="7" max="7" width="9.28515625" style="76" customWidth="1"/>
    <col min="8" max="8" width="13.42578125" style="77" customWidth="1"/>
    <col min="9" max="9" width="9.140625" style="76" hidden="1" customWidth="1"/>
    <col min="10" max="10" width="6.28515625" style="76" hidden="1" customWidth="1"/>
    <col min="11" max="11" width="9.140625" style="76" hidden="1" customWidth="1"/>
    <col min="12" max="12" width="15.7109375" style="77" customWidth="1"/>
  </cols>
  <sheetData>
    <row r="1" spans="1:22" ht="18.7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22" ht="18.75">
      <c r="A2" s="147" t="s">
        <v>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22" ht="18.75">
      <c r="A3" s="148" t="s">
        <v>15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22" s="74" customFormat="1" ht="15.75" thickBot="1">
      <c r="A4" s="149" t="s">
        <v>8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1:22" ht="8.25" customHeight="1" thickTop="1"/>
    <row r="6" spans="1:22" s="2" customFormat="1">
      <c r="A6" s="146" t="s">
        <v>9</v>
      </c>
      <c r="B6" s="146"/>
      <c r="C6" s="146"/>
      <c r="D6" s="146"/>
      <c r="E6" s="146"/>
      <c r="F6" s="146"/>
      <c r="G6" s="146"/>
      <c r="H6" s="146"/>
      <c r="I6" s="78"/>
      <c r="J6" s="78"/>
      <c r="K6" s="78"/>
      <c r="L6" s="79"/>
    </row>
    <row r="7" spans="1:22" s="2" customFormat="1" ht="6.75" customHeight="1">
      <c r="A7" s="80"/>
      <c r="B7" s="80"/>
      <c r="C7" s="80"/>
      <c r="D7" s="80"/>
      <c r="E7" s="80"/>
      <c r="F7" s="80"/>
      <c r="G7" s="80"/>
      <c r="H7" s="80"/>
      <c r="I7" s="78"/>
      <c r="J7" s="78"/>
      <c r="K7" s="78"/>
      <c r="L7" s="79"/>
    </row>
    <row r="8" spans="1:22" s="2" customFormat="1">
      <c r="A8" s="81" t="s">
        <v>13</v>
      </c>
      <c r="B8" s="80"/>
      <c r="C8" s="81" t="s">
        <v>34</v>
      </c>
      <c r="D8" s="80"/>
      <c r="E8" s="80"/>
      <c r="F8" s="80"/>
      <c r="G8" s="80"/>
      <c r="H8" s="80"/>
      <c r="I8" s="78"/>
      <c r="J8" s="78"/>
      <c r="K8" s="78"/>
      <c r="L8" s="79"/>
    </row>
    <row r="9" spans="1:22" s="2" customFormat="1">
      <c r="A9" s="81" t="s">
        <v>12</v>
      </c>
      <c r="B9" s="80"/>
      <c r="C9" s="81" t="s">
        <v>37</v>
      </c>
      <c r="D9" s="80"/>
      <c r="E9" s="80"/>
      <c r="F9" s="80"/>
      <c r="G9" s="80"/>
      <c r="H9" s="80"/>
      <c r="I9" s="78"/>
      <c r="J9" s="78"/>
      <c r="K9" s="78"/>
      <c r="L9" s="79"/>
    </row>
    <row r="10" spans="1:22" s="2" customFormat="1">
      <c r="A10" s="81" t="s">
        <v>11</v>
      </c>
      <c r="B10" s="80"/>
      <c r="C10" s="112" t="s">
        <v>22</v>
      </c>
      <c r="D10" s="80"/>
      <c r="E10" s="80"/>
      <c r="F10" s="80"/>
      <c r="G10" s="80"/>
      <c r="H10" s="80"/>
      <c r="I10" s="78"/>
      <c r="J10" s="78"/>
      <c r="K10" s="78"/>
      <c r="L10" s="79"/>
    </row>
    <row r="11" spans="1:22" s="2" customFormat="1">
      <c r="A11" s="111"/>
      <c r="B11" s="80"/>
      <c r="C11" s="81" t="s">
        <v>23</v>
      </c>
      <c r="D11" s="80"/>
      <c r="E11" s="80"/>
      <c r="F11" s="80"/>
      <c r="G11" s="80"/>
      <c r="H11" s="80"/>
      <c r="I11" s="78"/>
      <c r="J11" s="78"/>
      <c r="K11" s="78"/>
      <c r="L11" s="79"/>
    </row>
    <row r="12" spans="1:22" s="2" customFormat="1">
      <c r="A12" s="81" t="s">
        <v>19</v>
      </c>
      <c r="B12" s="80"/>
      <c r="C12" s="82" t="s">
        <v>67</v>
      </c>
      <c r="D12" s="80"/>
      <c r="E12" s="80"/>
      <c r="F12" s="80"/>
      <c r="G12" s="80"/>
      <c r="H12" s="80"/>
      <c r="I12" s="78"/>
      <c r="J12" s="78"/>
      <c r="K12" s="78"/>
      <c r="L12" s="79"/>
    </row>
    <row r="13" spans="1:22" s="2" customFormat="1" ht="6.75" customHeight="1">
      <c r="A13" s="81"/>
      <c r="B13" s="80"/>
      <c r="C13" s="81"/>
      <c r="D13" s="80"/>
      <c r="E13" s="80"/>
      <c r="F13" s="80"/>
      <c r="G13" s="80"/>
      <c r="H13" s="80"/>
      <c r="I13" s="78"/>
      <c r="J13" s="78"/>
      <c r="K13" s="78"/>
      <c r="L13" s="79"/>
    </row>
    <row r="14" spans="1:22" s="2" customFormat="1">
      <c r="A14" s="142" t="s">
        <v>20</v>
      </c>
      <c r="B14" s="143"/>
      <c r="C14" s="143"/>
      <c r="D14" s="144"/>
      <c r="E14" s="83"/>
      <c r="F14" s="145" t="s">
        <v>21</v>
      </c>
      <c r="G14" s="145"/>
      <c r="H14" s="145"/>
      <c r="I14" s="83"/>
      <c r="J14" s="83"/>
      <c r="K14" s="83"/>
      <c r="L14" s="84" t="s">
        <v>44</v>
      </c>
      <c r="M14" s="9"/>
      <c r="N14" s="10"/>
      <c r="O14" s="10"/>
      <c r="P14" s="10"/>
      <c r="Q14" s="9"/>
      <c r="R14" s="9"/>
      <c r="S14" s="5"/>
      <c r="T14" s="8"/>
      <c r="U14" s="5"/>
      <c r="V14" s="8"/>
    </row>
    <row r="15" spans="1:22" s="1" customFormat="1">
      <c r="A15" s="83" t="s">
        <v>1</v>
      </c>
      <c r="B15" s="83" t="s">
        <v>2</v>
      </c>
      <c r="C15" s="83" t="s">
        <v>3</v>
      </c>
      <c r="D15" s="84" t="s">
        <v>4</v>
      </c>
      <c r="E15" s="83" t="s">
        <v>1</v>
      </c>
      <c r="F15" s="83" t="s">
        <v>2</v>
      </c>
      <c r="G15" s="83" t="s">
        <v>5</v>
      </c>
      <c r="H15" s="84" t="s">
        <v>4</v>
      </c>
      <c r="I15" s="83"/>
      <c r="J15" s="83"/>
      <c r="K15" s="83"/>
      <c r="L15" s="83"/>
      <c r="M15" s="9"/>
      <c r="N15" s="10"/>
      <c r="O15" s="10"/>
      <c r="P15" s="10"/>
      <c r="Q15" s="9"/>
      <c r="R15" s="9"/>
      <c r="S15" s="5"/>
      <c r="T15" s="8"/>
      <c r="U15" s="5"/>
      <c r="V15" s="11"/>
    </row>
    <row r="16" spans="1:22" s="118" customFormat="1">
      <c r="A16" s="113">
        <v>41122</v>
      </c>
      <c r="B16" s="114" t="s">
        <v>68</v>
      </c>
      <c r="C16" s="114"/>
      <c r="D16" s="115">
        <f>Jul!H43</f>
        <v>23622500</v>
      </c>
      <c r="E16" s="116"/>
      <c r="F16" s="117" t="s">
        <v>50</v>
      </c>
      <c r="G16" s="114"/>
      <c r="H16" s="115"/>
      <c r="I16" s="85"/>
      <c r="J16" s="85"/>
      <c r="K16" s="85"/>
      <c r="L16" s="85"/>
      <c r="M16" s="7"/>
      <c r="N16" s="13"/>
      <c r="O16" s="13"/>
      <c r="P16" s="13"/>
      <c r="Q16" s="7"/>
      <c r="R16" s="7"/>
      <c r="S16" s="12"/>
      <c r="T16" s="14"/>
      <c r="U16" s="12"/>
      <c r="V16" s="14"/>
    </row>
    <row r="17" spans="1:22" s="118" customFormat="1" ht="15" customHeight="1">
      <c r="A17" s="114"/>
      <c r="B17" s="114"/>
      <c r="C17" s="114"/>
      <c r="D17" s="115"/>
      <c r="E17" s="116">
        <v>41151</v>
      </c>
      <c r="F17" s="86" t="s">
        <v>40</v>
      </c>
      <c r="G17" s="114" t="s">
        <v>26</v>
      </c>
      <c r="H17" s="115">
        <f>20*50000</f>
        <v>1000000</v>
      </c>
      <c r="I17" s="85"/>
      <c r="J17" s="85"/>
      <c r="K17" s="85"/>
      <c r="L17" s="87" t="s">
        <v>45</v>
      </c>
      <c r="M17" s="7"/>
      <c r="N17" s="13"/>
      <c r="O17" s="13"/>
      <c r="P17" s="13"/>
      <c r="Q17" s="7"/>
      <c r="R17" s="7"/>
      <c r="S17" s="12"/>
      <c r="T17" s="14"/>
      <c r="U17" s="12"/>
      <c r="V17" s="14"/>
    </row>
    <row r="18" spans="1:22" s="118" customFormat="1" ht="14.25" customHeight="1">
      <c r="A18" s="88"/>
      <c r="B18" s="85"/>
      <c r="C18" s="89"/>
      <c r="D18" s="90"/>
      <c r="E18" s="116">
        <v>41151</v>
      </c>
      <c r="F18" s="86" t="s">
        <v>41</v>
      </c>
      <c r="G18" s="114" t="s">
        <v>26</v>
      </c>
      <c r="H18" s="115">
        <v>600000</v>
      </c>
      <c r="I18" s="85"/>
      <c r="J18" s="85"/>
      <c r="K18" s="85"/>
      <c r="L18" s="87" t="s">
        <v>56</v>
      </c>
      <c r="M18" s="7"/>
      <c r="N18" s="13"/>
      <c r="O18" s="13"/>
      <c r="P18" s="13"/>
      <c r="Q18" s="7"/>
      <c r="R18" s="7"/>
      <c r="S18" s="12"/>
      <c r="T18" s="14"/>
      <c r="U18" s="12"/>
      <c r="V18" s="14"/>
    </row>
    <row r="19" spans="1:22" s="118" customFormat="1" ht="14.25" customHeight="1">
      <c r="A19" s="88"/>
      <c r="B19" s="85"/>
      <c r="C19" s="89"/>
      <c r="D19" s="90"/>
      <c r="E19" s="116">
        <v>41151</v>
      </c>
      <c r="F19" s="86" t="s">
        <v>42</v>
      </c>
      <c r="G19" s="114" t="s">
        <v>26</v>
      </c>
      <c r="H19" s="115">
        <f>12*20000</f>
        <v>240000</v>
      </c>
      <c r="I19" s="85"/>
      <c r="J19" s="85"/>
      <c r="K19" s="85"/>
      <c r="L19" s="87" t="s">
        <v>46</v>
      </c>
      <c r="M19" s="7"/>
      <c r="N19" s="13"/>
      <c r="O19" s="13"/>
      <c r="P19" s="13"/>
      <c r="Q19" s="7"/>
      <c r="R19" s="7"/>
      <c r="S19" s="12"/>
      <c r="T19" s="14"/>
      <c r="U19" s="12"/>
      <c r="V19" s="14"/>
    </row>
    <row r="20" spans="1:22" s="118" customFormat="1" ht="14.25" customHeight="1">
      <c r="A20" s="88"/>
      <c r="B20" s="85"/>
      <c r="C20" s="89"/>
      <c r="D20" s="90"/>
      <c r="E20" s="116">
        <v>41151</v>
      </c>
      <c r="F20" s="91" t="s">
        <v>43</v>
      </c>
      <c r="G20" s="114" t="s">
        <v>26</v>
      </c>
      <c r="H20" s="115">
        <f>(12*10000)*2</f>
        <v>240000</v>
      </c>
      <c r="I20" s="85"/>
      <c r="J20" s="85"/>
      <c r="K20" s="85"/>
      <c r="L20" s="87" t="s">
        <v>47</v>
      </c>
      <c r="M20" s="7"/>
      <c r="N20" s="13"/>
      <c r="O20" s="13"/>
      <c r="P20" s="13"/>
      <c r="Q20" s="7"/>
      <c r="R20" s="7"/>
      <c r="S20" s="12"/>
      <c r="T20" s="14"/>
      <c r="U20" s="12"/>
      <c r="V20" s="14"/>
    </row>
    <row r="21" spans="1:22" s="118" customFormat="1" ht="14.25" customHeight="1">
      <c r="A21" s="88"/>
      <c r="B21" s="85"/>
      <c r="C21" s="89"/>
      <c r="D21" s="90"/>
      <c r="E21" s="119"/>
      <c r="F21" s="91"/>
      <c r="G21" s="114"/>
      <c r="H21" s="115"/>
      <c r="I21" s="85"/>
      <c r="J21" s="85"/>
      <c r="K21" s="85"/>
      <c r="L21" s="90"/>
      <c r="M21" s="7"/>
      <c r="N21" s="13"/>
      <c r="O21" s="13"/>
      <c r="P21" s="13"/>
      <c r="Q21" s="7"/>
      <c r="R21" s="7"/>
      <c r="S21" s="12"/>
      <c r="T21" s="14"/>
      <c r="U21" s="12"/>
      <c r="V21" s="14"/>
    </row>
    <row r="22" spans="1:22" s="118" customFormat="1" ht="14.25" customHeight="1">
      <c r="A22" s="88"/>
      <c r="B22" s="85"/>
      <c r="C22" s="89"/>
      <c r="D22" s="90"/>
      <c r="E22" s="120"/>
      <c r="F22" s="117" t="s">
        <v>27</v>
      </c>
      <c r="G22" s="114"/>
      <c r="H22" s="115"/>
      <c r="I22" s="85"/>
      <c r="J22" s="85"/>
      <c r="K22" s="85"/>
      <c r="L22" s="90"/>
      <c r="M22" s="7"/>
      <c r="N22" s="13"/>
      <c r="O22" s="13"/>
      <c r="P22" s="13"/>
      <c r="Q22" s="7"/>
      <c r="R22" s="7"/>
      <c r="S22" s="12"/>
      <c r="T22" s="14"/>
      <c r="U22" s="12"/>
      <c r="V22" s="14"/>
    </row>
    <row r="23" spans="1:22" s="118" customFormat="1" ht="14.25" customHeight="1">
      <c r="A23" s="88"/>
      <c r="B23" s="85"/>
      <c r="C23" s="89"/>
      <c r="D23" s="90"/>
      <c r="E23" s="116">
        <v>41151</v>
      </c>
      <c r="F23" s="121" t="s">
        <v>78</v>
      </c>
      <c r="G23" s="122" t="s">
        <v>26</v>
      </c>
      <c r="H23" s="123">
        <v>3000000</v>
      </c>
      <c r="I23" s="85"/>
      <c r="J23" s="85"/>
      <c r="K23" s="85"/>
      <c r="L23" s="90"/>
      <c r="M23" s="7"/>
      <c r="N23" s="13"/>
      <c r="O23" s="13"/>
      <c r="P23" s="13"/>
      <c r="Q23" s="7"/>
      <c r="R23" s="7"/>
      <c r="S23" s="12"/>
      <c r="T23" s="14"/>
      <c r="U23" s="12"/>
      <c r="V23" s="14"/>
    </row>
    <row r="24" spans="1:22" s="118" customFormat="1" ht="14.25" customHeight="1">
      <c r="A24" s="88"/>
      <c r="B24" s="85"/>
      <c r="C24" s="89"/>
      <c r="D24" s="90"/>
      <c r="E24" s="116"/>
      <c r="F24" s="121"/>
      <c r="G24" s="122"/>
      <c r="H24" s="123"/>
      <c r="I24" s="85"/>
      <c r="J24" s="85"/>
      <c r="K24" s="85"/>
      <c r="L24" s="90"/>
      <c r="M24" s="7"/>
      <c r="N24" s="13"/>
      <c r="O24" s="13"/>
      <c r="P24" s="13"/>
      <c r="Q24" s="7"/>
      <c r="R24" s="7"/>
      <c r="S24" s="12"/>
      <c r="T24" s="14"/>
      <c r="U24" s="12"/>
      <c r="V24" s="14"/>
    </row>
    <row r="25" spans="1:22" s="118" customFormat="1" ht="14.25" customHeight="1">
      <c r="A25" s="88"/>
      <c r="B25" s="85"/>
      <c r="C25" s="89"/>
      <c r="D25" s="90"/>
      <c r="E25" s="116"/>
      <c r="F25" s="124" t="s">
        <v>51</v>
      </c>
      <c r="G25" s="122"/>
      <c r="H25" s="123"/>
      <c r="I25" s="85"/>
      <c r="J25" s="85"/>
      <c r="K25" s="85"/>
      <c r="L25" s="90"/>
      <c r="M25" s="7"/>
      <c r="N25" s="13"/>
      <c r="O25" s="13"/>
      <c r="P25" s="13"/>
      <c r="Q25" s="7"/>
      <c r="R25" s="7"/>
      <c r="S25" s="12"/>
      <c r="T25" s="14"/>
      <c r="U25" s="12"/>
      <c r="V25" s="14"/>
    </row>
    <row r="26" spans="1:22" s="118" customFormat="1" ht="14.25" customHeight="1">
      <c r="A26" s="88"/>
      <c r="B26" s="85"/>
      <c r="C26" s="89"/>
      <c r="D26" s="90"/>
      <c r="E26" s="116">
        <v>41151</v>
      </c>
      <c r="F26" s="121" t="s">
        <v>65</v>
      </c>
      <c r="G26" s="122" t="s">
        <v>26</v>
      </c>
      <c r="H26" s="123">
        <v>450000</v>
      </c>
      <c r="I26" s="85"/>
      <c r="J26" s="85"/>
      <c r="K26" s="85"/>
      <c r="L26" s="90"/>
      <c r="M26" s="7"/>
      <c r="N26" s="13"/>
      <c r="O26" s="13"/>
      <c r="P26" s="13"/>
      <c r="Q26" s="7"/>
      <c r="R26" s="7"/>
      <c r="S26" s="12"/>
      <c r="T26" s="14"/>
      <c r="U26" s="12"/>
      <c r="V26" s="14"/>
    </row>
    <row r="27" spans="1:22" s="118" customFormat="1" ht="14.25" customHeight="1">
      <c r="A27" s="88"/>
      <c r="B27" s="85"/>
      <c r="C27" s="89"/>
      <c r="D27" s="90"/>
      <c r="E27" s="116">
        <v>41151</v>
      </c>
      <c r="F27" s="121" t="s">
        <v>61</v>
      </c>
      <c r="G27" s="122" t="s">
        <v>26</v>
      </c>
      <c r="H27" s="123">
        <v>750000</v>
      </c>
      <c r="I27" s="85"/>
      <c r="J27" s="85"/>
      <c r="K27" s="85"/>
      <c r="L27" s="90"/>
      <c r="M27" s="7"/>
      <c r="N27" s="13"/>
      <c r="O27" s="13"/>
      <c r="P27" s="13"/>
      <c r="Q27" s="7"/>
      <c r="R27" s="7"/>
      <c r="S27" s="12"/>
      <c r="T27" s="14"/>
      <c r="U27" s="12"/>
      <c r="V27" s="14"/>
    </row>
    <row r="28" spans="1:22" s="118" customFormat="1" ht="14.25" customHeight="1">
      <c r="A28" s="88"/>
      <c r="B28" s="85"/>
      <c r="C28" s="89"/>
      <c r="D28" s="90"/>
      <c r="E28" s="116"/>
      <c r="F28" s="121"/>
      <c r="G28" s="122"/>
      <c r="H28" s="123"/>
      <c r="I28" s="85"/>
      <c r="J28" s="85"/>
      <c r="K28" s="85"/>
      <c r="L28" s="90"/>
      <c r="M28" s="7"/>
      <c r="N28" s="13"/>
      <c r="O28" s="13"/>
      <c r="P28" s="13"/>
      <c r="Q28" s="7"/>
      <c r="R28" s="7"/>
      <c r="S28" s="12"/>
      <c r="T28" s="14"/>
      <c r="U28" s="12"/>
      <c r="V28" s="14"/>
    </row>
    <row r="29" spans="1:22" s="118" customFormat="1" ht="14.25" customHeight="1">
      <c r="A29" s="88"/>
      <c r="B29" s="85"/>
      <c r="C29" s="89"/>
      <c r="D29" s="90"/>
      <c r="E29" s="116"/>
      <c r="F29" s="124" t="s">
        <v>52</v>
      </c>
      <c r="G29" s="122"/>
      <c r="H29" s="123"/>
      <c r="I29" s="85"/>
      <c r="J29" s="85"/>
      <c r="K29" s="85"/>
      <c r="L29" s="90"/>
      <c r="M29" s="7"/>
      <c r="N29" s="13"/>
      <c r="O29" s="13"/>
      <c r="P29" s="13"/>
      <c r="Q29" s="7"/>
      <c r="R29" s="7"/>
      <c r="S29" s="12"/>
      <c r="T29" s="14"/>
      <c r="U29" s="12"/>
      <c r="V29" s="14"/>
    </row>
    <row r="30" spans="1:22" s="118" customFormat="1" ht="14.25" customHeight="1">
      <c r="A30" s="88"/>
      <c r="B30" s="85"/>
      <c r="C30" s="89"/>
      <c r="D30" s="90"/>
      <c r="E30" s="116"/>
      <c r="F30" s="121" t="s">
        <v>53</v>
      </c>
      <c r="G30" s="122"/>
      <c r="H30" s="123"/>
      <c r="I30" s="85"/>
      <c r="J30" s="85"/>
      <c r="K30" s="85"/>
      <c r="L30" s="90"/>
      <c r="M30" s="7"/>
      <c r="N30" s="13"/>
      <c r="O30" s="13"/>
      <c r="P30" s="13"/>
      <c r="Q30" s="7"/>
      <c r="R30" s="7"/>
      <c r="S30" s="12"/>
      <c r="T30" s="14"/>
      <c r="U30" s="12"/>
      <c r="V30" s="14"/>
    </row>
    <row r="31" spans="1:22" s="118" customFormat="1" ht="14.25" customHeight="1">
      <c r="A31" s="88"/>
      <c r="B31" s="85"/>
      <c r="C31" s="89"/>
      <c r="D31" s="90"/>
      <c r="E31" s="119"/>
      <c r="F31" s="122"/>
      <c r="G31" s="122"/>
      <c r="H31" s="121"/>
      <c r="I31" s="85"/>
      <c r="J31" s="85"/>
      <c r="K31" s="85"/>
      <c r="L31" s="90"/>
      <c r="M31" s="7"/>
      <c r="N31" s="13"/>
      <c r="O31" s="13"/>
      <c r="P31" s="13"/>
      <c r="Q31" s="7"/>
      <c r="R31" s="7"/>
      <c r="S31" s="12"/>
      <c r="T31" s="14"/>
      <c r="U31" s="12"/>
      <c r="V31" s="14"/>
    </row>
    <row r="32" spans="1:22" s="118" customFormat="1" ht="14.25" customHeight="1">
      <c r="A32" s="88"/>
      <c r="B32" s="85"/>
      <c r="C32" s="89"/>
      <c r="D32" s="90"/>
      <c r="E32" s="120"/>
      <c r="F32" s="117" t="s">
        <v>28</v>
      </c>
      <c r="G32" s="114"/>
      <c r="H32" s="115"/>
      <c r="I32" s="85"/>
      <c r="J32" s="85"/>
      <c r="K32" s="85"/>
      <c r="L32" s="90"/>
      <c r="M32" s="7"/>
      <c r="N32" s="13"/>
      <c r="O32" s="13"/>
      <c r="P32" s="13"/>
      <c r="Q32" s="7"/>
      <c r="R32" s="7"/>
      <c r="S32" s="12"/>
      <c r="T32" s="14"/>
      <c r="U32" s="12"/>
      <c r="V32" s="14"/>
    </row>
    <row r="33" spans="1:22" s="118" customFormat="1" ht="14.25" customHeight="1">
      <c r="A33" s="88"/>
      <c r="B33" s="85"/>
      <c r="C33" s="89"/>
      <c r="D33" s="90"/>
      <c r="E33" s="116"/>
      <c r="F33" s="122" t="s">
        <v>53</v>
      </c>
      <c r="G33" s="122"/>
      <c r="H33" s="115"/>
      <c r="I33" s="85"/>
      <c r="J33" s="85"/>
      <c r="K33" s="85"/>
      <c r="L33" s="90"/>
      <c r="M33" s="7"/>
      <c r="N33" s="13"/>
      <c r="O33" s="13"/>
      <c r="P33" s="13"/>
      <c r="Q33" s="7"/>
      <c r="R33" s="7"/>
      <c r="S33" s="12"/>
      <c r="T33" s="14"/>
      <c r="U33" s="12"/>
      <c r="V33" s="14"/>
    </row>
    <row r="34" spans="1:22" s="118" customFormat="1" ht="14.25" customHeight="1">
      <c r="A34" s="88"/>
      <c r="B34" s="85"/>
      <c r="C34" s="89"/>
      <c r="D34" s="90"/>
      <c r="E34" s="116"/>
      <c r="F34" s="121"/>
      <c r="G34" s="122"/>
      <c r="H34" s="115"/>
      <c r="I34" s="85"/>
      <c r="J34" s="85"/>
      <c r="K34" s="85"/>
      <c r="L34" s="90"/>
      <c r="M34" s="7"/>
      <c r="N34" s="13"/>
      <c r="O34" s="13"/>
      <c r="P34" s="13"/>
      <c r="Q34" s="7"/>
      <c r="R34" s="7"/>
      <c r="S34" s="12"/>
      <c r="T34" s="14"/>
      <c r="U34" s="12"/>
      <c r="V34" s="14"/>
    </row>
    <row r="35" spans="1:22" s="118" customFormat="1" ht="14.25" customHeight="1">
      <c r="A35" s="88"/>
      <c r="B35" s="85"/>
      <c r="C35" s="89"/>
      <c r="D35" s="90"/>
      <c r="E35" s="116"/>
      <c r="F35" s="121"/>
      <c r="G35" s="122"/>
      <c r="H35" s="115"/>
      <c r="I35" s="85"/>
      <c r="J35" s="85"/>
      <c r="K35" s="85"/>
      <c r="L35" s="90"/>
      <c r="M35" s="7"/>
      <c r="N35" s="13"/>
      <c r="O35" s="13"/>
      <c r="P35" s="13"/>
      <c r="Q35" s="7"/>
      <c r="R35" s="7"/>
      <c r="S35" s="12"/>
      <c r="T35" s="14"/>
      <c r="U35" s="12"/>
      <c r="V35" s="14"/>
    </row>
    <row r="36" spans="1:22" s="118" customFormat="1" ht="14.25" customHeight="1">
      <c r="A36" s="88"/>
      <c r="B36" s="85"/>
      <c r="C36" s="89"/>
      <c r="D36" s="90"/>
      <c r="E36" s="116"/>
      <c r="F36" s="124" t="s">
        <v>54</v>
      </c>
      <c r="G36" s="122"/>
      <c r="H36" s="115"/>
      <c r="I36" s="85"/>
      <c r="J36" s="85"/>
      <c r="K36" s="85"/>
      <c r="L36" s="90"/>
      <c r="M36" s="7"/>
      <c r="N36" s="13"/>
      <c r="O36" s="13"/>
      <c r="P36" s="13"/>
      <c r="Q36" s="7"/>
      <c r="R36" s="7"/>
      <c r="S36" s="12"/>
      <c r="T36" s="14"/>
      <c r="U36" s="12"/>
      <c r="V36" s="14"/>
    </row>
    <row r="37" spans="1:22" s="132" customFormat="1" ht="29.25" customHeight="1">
      <c r="A37" s="127"/>
      <c r="B37" s="128"/>
      <c r="C37" s="128"/>
      <c r="D37" s="129"/>
      <c r="E37" s="116"/>
      <c r="F37" s="135"/>
      <c r="G37" s="86"/>
      <c r="H37" s="136"/>
      <c r="I37" s="128"/>
      <c r="J37" s="128"/>
      <c r="K37" s="128"/>
      <c r="L37" s="129"/>
      <c r="M37" s="130"/>
      <c r="N37" s="131"/>
      <c r="O37" s="131"/>
      <c r="P37" s="131"/>
      <c r="Q37" s="130"/>
      <c r="R37" s="130"/>
      <c r="S37" s="130"/>
      <c r="T37" s="131"/>
      <c r="U37" s="130"/>
      <c r="V37" s="131"/>
    </row>
    <row r="38" spans="1:22" s="118" customFormat="1" ht="14.25" customHeight="1">
      <c r="A38" s="88"/>
      <c r="B38" s="85"/>
      <c r="C38" s="89"/>
      <c r="D38" s="90"/>
      <c r="E38" s="116"/>
      <c r="F38" s="121"/>
      <c r="G38" s="122"/>
      <c r="H38" s="115"/>
      <c r="I38" s="85"/>
      <c r="J38" s="85"/>
      <c r="K38" s="85"/>
      <c r="L38" s="90"/>
      <c r="M38" s="7"/>
      <c r="N38" s="13"/>
      <c r="O38" s="13"/>
      <c r="P38" s="13"/>
      <c r="Q38" s="7"/>
      <c r="R38" s="7"/>
      <c r="S38" s="12"/>
      <c r="T38" s="14"/>
      <c r="U38" s="12"/>
      <c r="V38" s="14"/>
    </row>
    <row r="39" spans="1:22" s="118" customFormat="1" ht="14.25" customHeight="1">
      <c r="A39" s="88"/>
      <c r="B39" s="85"/>
      <c r="C39" s="89"/>
      <c r="D39" s="90"/>
      <c r="E39" s="88"/>
      <c r="F39" s="125" t="s">
        <v>55</v>
      </c>
      <c r="G39" s="85"/>
      <c r="H39" s="90"/>
      <c r="I39" s="85"/>
      <c r="J39" s="85"/>
      <c r="K39" s="85"/>
      <c r="L39" s="90"/>
      <c r="M39" s="7"/>
      <c r="N39" s="13"/>
      <c r="O39" s="13"/>
      <c r="P39" s="13"/>
      <c r="Q39" s="7"/>
      <c r="R39" s="7"/>
      <c r="S39" s="12"/>
      <c r="T39" s="14"/>
      <c r="U39" s="12"/>
      <c r="V39" s="14"/>
    </row>
    <row r="40" spans="1:22" s="132" customFormat="1" ht="26.25" customHeight="1">
      <c r="A40" s="127"/>
      <c r="B40" s="128"/>
      <c r="C40" s="128"/>
      <c r="D40" s="129"/>
      <c r="E40" s="127"/>
      <c r="F40" s="91" t="s">
        <v>53</v>
      </c>
      <c r="G40" s="128"/>
      <c r="H40" s="133"/>
      <c r="I40" s="128"/>
      <c r="J40" s="128"/>
      <c r="K40" s="128"/>
      <c r="L40" s="129"/>
      <c r="M40" s="130"/>
      <c r="N40" s="131"/>
      <c r="O40" s="131"/>
      <c r="P40" s="131"/>
      <c r="Q40" s="130"/>
      <c r="R40" s="130"/>
      <c r="S40" s="130"/>
      <c r="T40" s="131"/>
      <c r="U40" s="130"/>
      <c r="V40" s="131"/>
    </row>
    <row r="41" spans="1:22" s="118" customFormat="1" ht="14.25" customHeight="1">
      <c r="A41" s="88"/>
      <c r="B41" s="85"/>
      <c r="C41" s="89"/>
      <c r="D41" s="90"/>
      <c r="E41" s="88"/>
      <c r="F41" s="91"/>
      <c r="G41" s="85"/>
      <c r="H41" s="90"/>
      <c r="I41" s="85"/>
      <c r="J41" s="85"/>
      <c r="K41" s="85"/>
      <c r="L41" s="90"/>
      <c r="M41" s="7"/>
      <c r="N41" s="13"/>
      <c r="O41" s="13"/>
      <c r="P41" s="13"/>
      <c r="Q41" s="7"/>
      <c r="R41" s="7"/>
      <c r="S41" s="12"/>
      <c r="T41" s="14"/>
      <c r="U41" s="12"/>
      <c r="V41" s="14"/>
    </row>
    <row r="42" spans="1:22" s="15" customFormat="1">
      <c r="A42" s="106" t="s">
        <v>4</v>
      </c>
      <c r="B42" s="107"/>
      <c r="C42" s="106"/>
      <c r="D42" s="92">
        <f>SUM(D16:D41)</f>
        <v>23622500</v>
      </c>
      <c r="E42" s="92"/>
      <c r="F42" s="92"/>
      <c r="G42" s="92"/>
      <c r="H42" s="92">
        <f>SUM(H17:K41)</f>
        <v>6280000</v>
      </c>
      <c r="I42" s="107"/>
      <c r="J42" s="107"/>
      <c r="K42" s="107"/>
      <c r="L42" s="92"/>
      <c r="M42" s="17"/>
      <c r="N42" s="18"/>
      <c r="O42" s="18"/>
      <c r="P42" s="18"/>
      <c r="Q42" s="17"/>
      <c r="R42" s="17"/>
      <c r="S42" s="16"/>
      <c r="T42" s="19"/>
      <c r="U42" s="16"/>
      <c r="V42" s="19"/>
    </row>
    <row r="43" spans="1:22" s="15" customFormat="1">
      <c r="A43" s="108" t="s">
        <v>14</v>
      </c>
      <c r="B43" s="109"/>
      <c r="C43" s="108"/>
      <c r="D43" s="93"/>
      <c r="E43" s="93"/>
      <c r="F43" s="93"/>
      <c r="G43" s="93"/>
      <c r="H43" s="93">
        <f>D42-H42</f>
        <v>17342500</v>
      </c>
      <c r="I43" s="109"/>
      <c r="J43" s="109"/>
      <c r="K43" s="109"/>
      <c r="L43" s="93"/>
      <c r="M43" s="17"/>
      <c r="N43" s="18"/>
      <c r="O43" s="18"/>
      <c r="P43" s="18"/>
      <c r="Q43" s="17"/>
      <c r="R43" s="17"/>
      <c r="S43" s="16"/>
      <c r="T43" s="19"/>
      <c r="U43" s="16"/>
      <c r="V43" s="19"/>
    </row>
    <row r="44" spans="1:22" s="2" customFormat="1" ht="6.75" customHeight="1">
      <c r="A44" s="75"/>
      <c r="B44" s="76"/>
      <c r="C44" s="75"/>
      <c r="D44" s="77"/>
      <c r="E44" s="94"/>
      <c r="F44" s="95"/>
      <c r="G44" s="95"/>
      <c r="H44" s="96"/>
      <c r="I44" s="76"/>
      <c r="J44" s="76"/>
      <c r="K44" s="76"/>
      <c r="L44" s="77"/>
    </row>
    <row r="45" spans="1:22" s="2" customFormat="1">
      <c r="A45" s="110" t="s">
        <v>6</v>
      </c>
      <c r="B45" s="76"/>
      <c r="C45" s="75"/>
      <c r="D45" s="77"/>
      <c r="E45" s="75"/>
      <c r="F45" s="97"/>
      <c r="G45" s="76"/>
      <c r="H45" s="77"/>
      <c r="I45" s="98"/>
      <c r="J45" s="76"/>
      <c r="K45" s="77"/>
      <c r="L45" s="99" t="s">
        <v>107</v>
      </c>
    </row>
    <row r="46" spans="1:22" s="2" customFormat="1">
      <c r="A46" s="110" t="s">
        <v>17</v>
      </c>
      <c r="B46" s="76"/>
      <c r="C46" s="75"/>
      <c r="D46" s="77"/>
      <c r="E46" s="75"/>
      <c r="F46" s="97"/>
      <c r="G46" s="76"/>
      <c r="H46" s="77"/>
      <c r="I46" s="98"/>
      <c r="J46" s="76"/>
      <c r="K46" s="77"/>
      <c r="L46" s="99" t="s">
        <v>10</v>
      </c>
    </row>
    <row r="47" spans="1:22" s="2" customFormat="1">
      <c r="A47" s="110" t="s">
        <v>16</v>
      </c>
      <c r="B47" s="76"/>
      <c r="C47" s="75"/>
      <c r="D47" s="77"/>
      <c r="E47" s="100"/>
      <c r="F47" s="101"/>
      <c r="G47" s="76"/>
      <c r="H47" s="77"/>
      <c r="I47" s="98"/>
      <c r="J47" s="76"/>
      <c r="K47" s="77"/>
      <c r="L47" s="99"/>
    </row>
    <row r="48" spans="1:22" s="2" customFormat="1">
      <c r="A48" s="75"/>
      <c r="B48" s="76"/>
      <c r="C48" s="75"/>
      <c r="D48" s="77"/>
      <c r="E48" s="100"/>
      <c r="F48" s="101"/>
      <c r="G48" s="76"/>
      <c r="H48" s="77"/>
      <c r="I48" s="98"/>
      <c r="J48" s="76"/>
      <c r="K48" s="77"/>
      <c r="L48" s="99"/>
    </row>
    <row r="49" spans="1:12" s="2" customFormat="1">
      <c r="A49" s="102" t="s">
        <v>18</v>
      </c>
      <c r="B49" s="76"/>
      <c r="C49" s="75"/>
      <c r="D49" s="77"/>
      <c r="E49" s="75"/>
      <c r="F49" s="77"/>
      <c r="G49" s="76"/>
      <c r="H49" s="77"/>
      <c r="I49" s="103"/>
      <c r="J49" s="104"/>
      <c r="K49" s="105"/>
      <c r="L49" s="126" t="s">
        <v>57</v>
      </c>
    </row>
    <row r="50" spans="1:12" s="2" customFormat="1" ht="12" customHeight="1">
      <c r="A50" s="75"/>
      <c r="B50" s="76"/>
      <c r="C50" s="75"/>
      <c r="D50" s="77"/>
      <c r="E50" s="75"/>
      <c r="F50" s="76"/>
      <c r="G50" s="76"/>
      <c r="H50" s="77"/>
      <c r="I50" s="76"/>
      <c r="J50" s="76"/>
      <c r="K50" s="76"/>
      <c r="L50" s="77"/>
    </row>
    <row r="51" spans="1:12" s="2" customFormat="1">
      <c r="A51" s="75"/>
      <c r="B51" s="76"/>
      <c r="C51" s="75"/>
      <c r="D51" s="77"/>
      <c r="E51" s="75"/>
      <c r="F51" s="76"/>
      <c r="G51" s="76"/>
      <c r="H51" s="77"/>
      <c r="I51" s="76"/>
      <c r="J51" s="76"/>
      <c r="K51" s="76"/>
      <c r="L51" s="77"/>
    </row>
    <row r="52" spans="1:12" s="2" customFormat="1">
      <c r="A52" s="75"/>
      <c r="B52" s="76"/>
      <c r="C52" s="75"/>
      <c r="D52" s="77"/>
      <c r="E52" s="75"/>
      <c r="F52" s="76"/>
      <c r="G52" s="76"/>
      <c r="H52" s="77"/>
      <c r="I52" s="76"/>
      <c r="J52" s="76"/>
      <c r="K52" s="76"/>
      <c r="L52" s="77"/>
    </row>
    <row r="53" spans="1:12" s="2" customFormat="1">
      <c r="A53" s="75"/>
      <c r="B53" s="76"/>
      <c r="C53" s="75"/>
      <c r="D53" s="77"/>
      <c r="E53" s="75"/>
      <c r="F53" s="76"/>
      <c r="G53" s="76"/>
      <c r="H53" s="77"/>
      <c r="I53" s="76"/>
      <c r="J53" s="76"/>
      <c r="K53" s="76"/>
      <c r="L53" s="77"/>
    </row>
    <row r="54" spans="1:12" s="2" customFormat="1">
      <c r="A54" s="75"/>
      <c r="B54" s="76"/>
      <c r="C54" s="75"/>
      <c r="D54" s="77"/>
      <c r="E54" s="75"/>
      <c r="F54" s="76"/>
      <c r="G54" s="76"/>
      <c r="H54" s="77"/>
      <c r="I54" s="76"/>
      <c r="J54" s="76"/>
      <c r="K54" s="76"/>
      <c r="L54" s="77"/>
    </row>
    <row r="55" spans="1:12" s="2" customFormat="1">
      <c r="A55" s="75"/>
      <c r="B55" s="76"/>
      <c r="C55" s="75"/>
      <c r="D55" s="77"/>
      <c r="E55" s="75"/>
      <c r="F55" s="76"/>
      <c r="G55" s="76"/>
      <c r="H55" s="77"/>
      <c r="I55" s="76"/>
      <c r="J55" s="76"/>
      <c r="K55" s="76"/>
      <c r="L55" s="77"/>
    </row>
  </sheetData>
  <mergeCells count="7">
    <mergeCell ref="A14:D14"/>
    <mergeCell ref="F14:H14"/>
    <mergeCell ref="A1:L1"/>
    <mergeCell ref="A2:L2"/>
    <mergeCell ref="A3:L3"/>
    <mergeCell ref="A4:L4"/>
    <mergeCell ref="A6:H6"/>
  </mergeCells>
  <pageMargins left="0.66" right="0.47" top="0.66" bottom="1" header="0.5" footer="0.5"/>
  <pageSetup orientation="landscape" horizontalDpi="4294967293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5"/>
  <sheetViews>
    <sheetView topLeftCell="A29" workbookViewId="0">
      <selection sqref="A1:L51"/>
    </sheetView>
  </sheetViews>
  <sheetFormatPr defaultRowHeight="12.75"/>
  <cols>
    <col min="1" max="1" width="9.42578125" style="75" customWidth="1"/>
    <col min="2" max="2" width="14.5703125" style="76" customWidth="1"/>
    <col min="3" max="3" width="9" style="75" customWidth="1"/>
    <col min="4" max="4" width="11.140625" style="77" customWidth="1"/>
    <col min="5" max="5" width="8.5703125" style="75" customWidth="1"/>
    <col min="6" max="6" width="28.42578125" style="76" customWidth="1"/>
    <col min="7" max="7" width="9.28515625" style="76" customWidth="1"/>
    <col min="8" max="8" width="13.42578125" style="77" customWidth="1"/>
    <col min="9" max="9" width="9.140625" style="76" hidden="1" customWidth="1"/>
    <col min="10" max="10" width="6.28515625" style="76" hidden="1" customWidth="1"/>
    <col min="11" max="11" width="9.140625" style="76" hidden="1" customWidth="1"/>
    <col min="12" max="12" width="15.7109375" style="77" customWidth="1"/>
  </cols>
  <sheetData>
    <row r="1" spans="1:22" ht="18.7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22" ht="18.75">
      <c r="A2" s="147" t="s">
        <v>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22" ht="18.75">
      <c r="A3" s="148" t="s">
        <v>15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22" s="74" customFormat="1" ht="15.75" thickBot="1">
      <c r="A4" s="149" t="s">
        <v>8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1:22" ht="8.25" customHeight="1" thickTop="1"/>
    <row r="6" spans="1:22" s="2" customFormat="1">
      <c r="A6" s="146" t="s">
        <v>9</v>
      </c>
      <c r="B6" s="146"/>
      <c r="C6" s="146"/>
      <c r="D6" s="146"/>
      <c r="E6" s="146"/>
      <c r="F6" s="146"/>
      <c r="G6" s="146"/>
      <c r="H6" s="146"/>
      <c r="I6" s="78"/>
      <c r="J6" s="78"/>
      <c r="K6" s="78"/>
      <c r="L6" s="79"/>
    </row>
    <row r="7" spans="1:22" s="2" customFormat="1" ht="6.75" customHeight="1">
      <c r="A7" s="80"/>
      <c r="B7" s="80"/>
      <c r="C7" s="80"/>
      <c r="D7" s="80"/>
      <c r="E7" s="80"/>
      <c r="F7" s="80"/>
      <c r="G7" s="80"/>
      <c r="H7" s="80"/>
      <c r="I7" s="78"/>
      <c r="J7" s="78"/>
      <c r="K7" s="78"/>
      <c r="L7" s="79"/>
    </row>
    <row r="8" spans="1:22" s="2" customFormat="1">
      <c r="A8" s="81" t="s">
        <v>13</v>
      </c>
      <c r="B8" s="80"/>
      <c r="C8" s="81" t="s">
        <v>34</v>
      </c>
      <c r="D8" s="80"/>
      <c r="E8" s="80"/>
      <c r="F8" s="80"/>
      <c r="G8" s="80"/>
      <c r="H8" s="80"/>
      <c r="I8" s="78"/>
      <c r="J8" s="78"/>
      <c r="K8" s="78"/>
      <c r="L8" s="79"/>
    </row>
    <row r="9" spans="1:22" s="2" customFormat="1">
      <c r="A9" s="81" t="s">
        <v>12</v>
      </c>
      <c r="B9" s="80"/>
      <c r="C9" s="81" t="s">
        <v>37</v>
      </c>
      <c r="D9" s="80"/>
      <c r="E9" s="80"/>
      <c r="F9" s="80"/>
      <c r="G9" s="80"/>
      <c r="H9" s="80"/>
      <c r="I9" s="78"/>
      <c r="J9" s="78"/>
      <c r="K9" s="78"/>
      <c r="L9" s="79"/>
    </row>
    <row r="10" spans="1:22" s="2" customFormat="1">
      <c r="A10" s="81" t="s">
        <v>11</v>
      </c>
      <c r="B10" s="80"/>
      <c r="C10" s="112" t="s">
        <v>22</v>
      </c>
      <c r="D10" s="80"/>
      <c r="E10" s="80"/>
      <c r="F10" s="80"/>
      <c r="G10" s="80"/>
      <c r="H10" s="80"/>
      <c r="I10" s="78"/>
      <c r="J10" s="78"/>
      <c r="K10" s="78"/>
      <c r="L10" s="79"/>
    </row>
    <row r="11" spans="1:22" s="2" customFormat="1">
      <c r="A11" s="111"/>
      <c r="B11" s="80"/>
      <c r="C11" s="81" t="s">
        <v>23</v>
      </c>
      <c r="D11" s="80"/>
      <c r="E11" s="80"/>
      <c r="F11" s="80"/>
      <c r="G11" s="80"/>
      <c r="H11" s="80"/>
      <c r="I11" s="78"/>
      <c r="J11" s="78"/>
      <c r="K11" s="78"/>
      <c r="L11" s="79"/>
    </row>
    <row r="12" spans="1:22" s="2" customFormat="1">
      <c r="A12" s="81" t="s">
        <v>19</v>
      </c>
      <c r="B12" s="80"/>
      <c r="C12" s="82" t="s">
        <v>69</v>
      </c>
      <c r="D12" s="80"/>
      <c r="E12" s="80"/>
      <c r="F12" s="80"/>
      <c r="G12" s="80"/>
      <c r="H12" s="80"/>
      <c r="I12" s="78"/>
      <c r="J12" s="78"/>
      <c r="K12" s="78"/>
      <c r="L12" s="79"/>
    </row>
    <row r="13" spans="1:22" s="2" customFormat="1" ht="6.75" customHeight="1">
      <c r="A13" s="81"/>
      <c r="B13" s="80"/>
      <c r="C13" s="81"/>
      <c r="D13" s="80"/>
      <c r="E13" s="80"/>
      <c r="F13" s="80"/>
      <c r="G13" s="80"/>
      <c r="H13" s="80"/>
      <c r="I13" s="78"/>
      <c r="J13" s="78"/>
      <c r="K13" s="78"/>
      <c r="L13" s="79"/>
    </row>
    <row r="14" spans="1:22" s="2" customFormat="1">
      <c r="A14" s="142" t="s">
        <v>20</v>
      </c>
      <c r="B14" s="143"/>
      <c r="C14" s="143"/>
      <c r="D14" s="144"/>
      <c r="E14" s="83"/>
      <c r="F14" s="145" t="s">
        <v>21</v>
      </c>
      <c r="G14" s="145"/>
      <c r="H14" s="145"/>
      <c r="I14" s="83"/>
      <c r="J14" s="83"/>
      <c r="K14" s="83"/>
      <c r="L14" s="84" t="s">
        <v>44</v>
      </c>
      <c r="M14" s="9"/>
      <c r="N14" s="10"/>
      <c r="O14" s="10"/>
      <c r="P14" s="10"/>
      <c r="Q14" s="9"/>
      <c r="R14" s="9"/>
      <c r="S14" s="5"/>
      <c r="T14" s="8"/>
      <c r="U14" s="5"/>
      <c r="V14" s="8"/>
    </row>
    <row r="15" spans="1:22" s="1" customFormat="1">
      <c r="A15" s="83" t="s">
        <v>1</v>
      </c>
      <c r="B15" s="83" t="s">
        <v>2</v>
      </c>
      <c r="C15" s="83" t="s">
        <v>3</v>
      </c>
      <c r="D15" s="84" t="s">
        <v>4</v>
      </c>
      <c r="E15" s="83" t="s">
        <v>1</v>
      </c>
      <c r="F15" s="83" t="s">
        <v>2</v>
      </c>
      <c r="G15" s="83" t="s">
        <v>5</v>
      </c>
      <c r="H15" s="84" t="s">
        <v>4</v>
      </c>
      <c r="I15" s="83"/>
      <c r="J15" s="83"/>
      <c r="K15" s="83"/>
      <c r="L15" s="83"/>
      <c r="M15" s="9"/>
      <c r="N15" s="10"/>
      <c r="O15" s="10"/>
      <c r="P15" s="10"/>
      <c r="Q15" s="9"/>
      <c r="R15" s="9"/>
      <c r="S15" s="5"/>
      <c r="T15" s="8"/>
      <c r="U15" s="5"/>
      <c r="V15" s="11"/>
    </row>
    <row r="16" spans="1:22" s="118" customFormat="1">
      <c r="A16" s="113">
        <v>41153</v>
      </c>
      <c r="B16" s="114" t="s">
        <v>71</v>
      </c>
      <c r="C16" s="114"/>
      <c r="D16" s="115">
        <f>Agust!H43</f>
        <v>17342500</v>
      </c>
      <c r="E16" s="116"/>
      <c r="F16" s="117" t="s">
        <v>50</v>
      </c>
      <c r="G16" s="114"/>
      <c r="H16" s="115"/>
      <c r="I16" s="85"/>
      <c r="J16" s="85"/>
      <c r="K16" s="85"/>
      <c r="L16" s="85"/>
      <c r="M16" s="7"/>
      <c r="N16" s="13"/>
      <c r="O16" s="13"/>
      <c r="P16" s="13"/>
      <c r="Q16" s="7"/>
      <c r="R16" s="7"/>
      <c r="S16" s="12"/>
      <c r="T16" s="14"/>
      <c r="U16" s="12"/>
      <c r="V16" s="14"/>
    </row>
    <row r="17" spans="1:22" s="118" customFormat="1" ht="15" customHeight="1">
      <c r="A17" s="114"/>
      <c r="B17" s="114"/>
      <c r="C17" s="114"/>
      <c r="D17" s="115"/>
      <c r="E17" s="116">
        <v>41182</v>
      </c>
      <c r="F17" s="86" t="s">
        <v>40</v>
      </c>
      <c r="G17" s="114" t="s">
        <v>26</v>
      </c>
      <c r="H17" s="115">
        <f>20*50000</f>
        <v>1000000</v>
      </c>
      <c r="I17" s="85"/>
      <c r="J17" s="85"/>
      <c r="K17" s="85"/>
      <c r="L17" s="87" t="s">
        <v>45</v>
      </c>
      <c r="M17" s="7"/>
      <c r="N17" s="13"/>
      <c r="O17" s="13"/>
      <c r="P17" s="13"/>
      <c r="Q17" s="7"/>
      <c r="R17" s="7"/>
      <c r="S17" s="12"/>
      <c r="T17" s="14"/>
      <c r="U17" s="12"/>
      <c r="V17" s="14"/>
    </row>
    <row r="18" spans="1:22" s="118" customFormat="1" ht="14.25" customHeight="1">
      <c r="A18" s="88"/>
      <c r="B18" s="85"/>
      <c r="C18" s="89"/>
      <c r="D18" s="90"/>
      <c r="E18" s="116">
        <v>41182</v>
      </c>
      <c r="F18" s="86" t="s">
        <v>41</v>
      </c>
      <c r="G18" s="114" t="s">
        <v>26</v>
      </c>
      <c r="H18" s="115">
        <v>600000</v>
      </c>
      <c r="I18" s="85"/>
      <c r="J18" s="85"/>
      <c r="K18" s="85"/>
      <c r="L18" s="87" t="s">
        <v>56</v>
      </c>
      <c r="M18" s="7"/>
      <c r="N18" s="13"/>
      <c r="O18" s="13"/>
      <c r="P18" s="13"/>
      <c r="Q18" s="7"/>
      <c r="R18" s="7"/>
      <c r="S18" s="12"/>
      <c r="T18" s="14"/>
      <c r="U18" s="12"/>
      <c r="V18" s="14"/>
    </row>
    <row r="19" spans="1:22" s="118" customFormat="1" ht="14.25" customHeight="1">
      <c r="A19" s="88"/>
      <c r="B19" s="85"/>
      <c r="C19" s="89"/>
      <c r="D19" s="90"/>
      <c r="E19" s="116">
        <v>41182</v>
      </c>
      <c r="F19" s="86" t="s">
        <v>42</v>
      </c>
      <c r="G19" s="114" t="s">
        <v>26</v>
      </c>
      <c r="H19" s="115">
        <f>12*20000</f>
        <v>240000</v>
      </c>
      <c r="I19" s="85"/>
      <c r="J19" s="85"/>
      <c r="K19" s="85"/>
      <c r="L19" s="87" t="s">
        <v>46</v>
      </c>
      <c r="M19" s="7"/>
      <c r="N19" s="13"/>
      <c r="O19" s="13"/>
      <c r="P19" s="13"/>
      <c r="Q19" s="7"/>
      <c r="R19" s="7"/>
      <c r="S19" s="12"/>
      <c r="T19" s="14"/>
      <c r="U19" s="12"/>
      <c r="V19" s="14"/>
    </row>
    <row r="20" spans="1:22" s="118" customFormat="1" ht="14.25" customHeight="1">
      <c r="A20" s="88"/>
      <c r="B20" s="85"/>
      <c r="C20" s="89"/>
      <c r="D20" s="90"/>
      <c r="E20" s="116">
        <v>41182</v>
      </c>
      <c r="F20" s="91" t="s">
        <v>43</v>
      </c>
      <c r="G20" s="114" t="s">
        <v>26</v>
      </c>
      <c r="H20" s="115">
        <f>(12*10000)*2</f>
        <v>240000</v>
      </c>
      <c r="I20" s="85"/>
      <c r="J20" s="85"/>
      <c r="K20" s="85"/>
      <c r="L20" s="87" t="s">
        <v>47</v>
      </c>
      <c r="M20" s="7"/>
      <c r="N20" s="13"/>
      <c r="O20" s="13"/>
      <c r="P20" s="13"/>
      <c r="Q20" s="7"/>
      <c r="R20" s="7"/>
      <c r="S20" s="12"/>
      <c r="T20" s="14"/>
      <c r="U20" s="12"/>
      <c r="V20" s="14"/>
    </row>
    <row r="21" spans="1:22" s="118" customFormat="1" ht="14.25" customHeight="1">
      <c r="A21" s="88"/>
      <c r="B21" s="85"/>
      <c r="C21" s="89"/>
      <c r="D21" s="90"/>
      <c r="E21" s="119"/>
      <c r="F21" s="91"/>
      <c r="G21" s="114"/>
      <c r="H21" s="115"/>
      <c r="I21" s="85"/>
      <c r="J21" s="85"/>
      <c r="K21" s="85"/>
      <c r="L21" s="90"/>
      <c r="M21" s="7"/>
      <c r="N21" s="13"/>
      <c r="O21" s="13"/>
      <c r="P21" s="13"/>
      <c r="Q21" s="7"/>
      <c r="R21" s="7"/>
      <c r="S21" s="12"/>
      <c r="T21" s="14"/>
      <c r="U21" s="12"/>
      <c r="V21" s="14"/>
    </row>
    <row r="22" spans="1:22" s="118" customFormat="1" ht="14.25" customHeight="1">
      <c r="A22" s="88"/>
      <c r="B22" s="85"/>
      <c r="C22" s="89"/>
      <c r="D22" s="90"/>
      <c r="E22" s="120"/>
      <c r="F22" s="117" t="s">
        <v>27</v>
      </c>
      <c r="G22" s="114"/>
      <c r="H22" s="115"/>
      <c r="I22" s="85"/>
      <c r="J22" s="85"/>
      <c r="K22" s="85"/>
      <c r="L22" s="90"/>
      <c r="M22" s="7"/>
      <c r="N22" s="13"/>
      <c r="O22" s="13"/>
      <c r="P22" s="13"/>
      <c r="Q22" s="7"/>
      <c r="R22" s="7"/>
      <c r="S22" s="12"/>
      <c r="T22" s="14"/>
      <c r="U22" s="12"/>
      <c r="V22" s="14"/>
    </row>
    <row r="23" spans="1:22" s="118" customFormat="1" ht="14.25" customHeight="1">
      <c r="A23" s="88"/>
      <c r="B23" s="85"/>
      <c r="C23" s="89"/>
      <c r="D23" s="90"/>
      <c r="E23" s="116">
        <v>41182</v>
      </c>
      <c r="F23" s="121" t="s">
        <v>108</v>
      </c>
      <c r="G23" s="114" t="s">
        <v>26</v>
      </c>
      <c r="H23" s="123">
        <v>1000000</v>
      </c>
      <c r="I23" s="85"/>
      <c r="J23" s="85"/>
      <c r="K23" s="85"/>
      <c r="L23" s="90"/>
      <c r="M23" s="7"/>
      <c r="N23" s="13"/>
      <c r="O23" s="13"/>
      <c r="P23" s="13"/>
      <c r="Q23" s="7"/>
      <c r="R23" s="7"/>
      <c r="S23" s="12"/>
      <c r="T23" s="14"/>
      <c r="U23" s="12"/>
      <c r="V23" s="14"/>
    </row>
    <row r="24" spans="1:22" s="118" customFormat="1" ht="14.25" customHeight="1">
      <c r="A24" s="88"/>
      <c r="B24" s="85"/>
      <c r="C24" s="89"/>
      <c r="D24" s="90"/>
      <c r="E24" s="116"/>
      <c r="F24" s="121"/>
      <c r="G24" s="122"/>
      <c r="H24" s="123"/>
      <c r="I24" s="85"/>
      <c r="J24" s="85"/>
      <c r="K24" s="85"/>
      <c r="L24" s="90"/>
      <c r="M24" s="7"/>
      <c r="N24" s="13"/>
      <c r="O24" s="13"/>
      <c r="P24" s="13"/>
      <c r="Q24" s="7"/>
      <c r="R24" s="7"/>
      <c r="S24" s="12"/>
      <c r="T24" s="14"/>
      <c r="U24" s="12"/>
      <c r="V24" s="14"/>
    </row>
    <row r="25" spans="1:22" s="118" customFormat="1" ht="14.25" customHeight="1">
      <c r="A25" s="88"/>
      <c r="B25" s="85"/>
      <c r="C25" s="89"/>
      <c r="D25" s="90"/>
      <c r="E25" s="116"/>
      <c r="F25" s="124" t="s">
        <v>51</v>
      </c>
      <c r="G25" s="122"/>
      <c r="H25" s="123"/>
      <c r="I25" s="85"/>
      <c r="J25" s="85"/>
      <c r="K25" s="85"/>
      <c r="L25" s="90"/>
      <c r="M25" s="7"/>
      <c r="N25" s="13"/>
      <c r="O25" s="13"/>
      <c r="P25" s="13"/>
      <c r="Q25" s="7"/>
      <c r="R25" s="7"/>
      <c r="S25" s="12"/>
      <c r="T25" s="14"/>
      <c r="U25" s="12"/>
      <c r="V25" s="14"/>
    </row>
    <row r="26" spans="1:22" s="118" customFormat="1" ht="14.25" customHeight="1">
      <c r="A26" s="88"/>
      <c r="B26" s="85"/>
      <c r="C26" s="89"/>
      <c r="D26" s="90"/>
      <c r="E26" s="116">
        <v>41182</v>
      </c>
      <c r="F26" s="121" t="s">
        <v>65</v>
      </c>
      <c r="G26" s="122" t="s">
        <v>26</v>
      </c>
      <c r="H26" s="123">
        <v>450000</v>
      </c>
      <c r="I26" s="85"/>
      <c r="J26" s="85"/>
      <c r="K26" s="85"/>
      <c r="L26" s="90"/>
      <c r="M26" s="7"/>
      <c r="N26" s="13"/>
      <c r="O26" s="13"/>
      <c r="P26" s="13"/>
      <c r="Q26" s="7"/>
      <c r="R26" s="7"/>
      <c r="S26" s="12"/>
      <c r="T26" s="14"/>
      <c r="U26" s="12"/>
      <c r="V26" s="14"/>
    </row>
    <row r="27" spans="1:22" s="118" customFormat="1" ht="14.25" customHeight="1">
      <c r="A27" s="88"/>
      <c r="B27" s="85"/>
      <c r="C27" s="89"/>
      <c r="D27" s="90"/>
      <c r="E27" s="116">
        <v>41182</v>
      </c>
      <c r="F27" s="121" t="s">
        <v>61</v>
      </c>
      <c r="G27" s="122" t="s">
        <v>26</v>
      </c>
      <c r="H27" s="123">
        <v>750000</v>
      </c>
      <c r="I27" s="85"/>
      <c r="J27" s="85"/>
      <c r="K27" s="85"/>
      <c r="L27" s="90"/>
      <c r="M27" s="7"/>
      <c r="N27" s="13"/>
      <c r="O27" s="13"/>
      <c r="P27" s="13"/>
      <c r="Q27" s="7"/>
      <c r="R27" s="7"/>
      <c r="S27" s="12"/>
      <c r="T27" s="14"/>
      <c r="U27" s="12"/>
      <c r="V27" s="14"/>
    </row>
    <row r="28" spans="1:22" s="118" customFormat="1" ht="14.25" customHeight="1">
      <c r="A28" s="88"/>
      <c r="B28" s="85"/>
      <c r="C28" s="89"/>
      <c r="D28" s="90"/>
      <c r="E28" s="116"/>
      <c r="F28" s="121"/>
      <c r="G28" s="122"/>
      <c r="H28" s="123"/>
      <c r="I28" s="85"/>
      <c r="J28" s="85"/>
      <c r="K28" s="85"/>
      <c r="L28" s="90"/>
      <c r="M28" s="7"/>
      <c r="N28" s="13"/>
      <c r="O28" s="13"/>
      <c r="P28" s="13"/>
      <c r="Q28" s="7"/>
      <c r="R28" s="7"/>
      <c r="S28" s="12"/>
      <c r="T28" s="14"/>
      <c r="U28" s="12"/>
      <c r="V28" s="14"/>
    </row>
    <row r="29" spans="1:22" s="118" customFormat="1" ht="14.25" customHeight="1">
      <c r="A29" s="88"/>
      <c r="B29" s="85"/>
      <c r="C29" s="89"/>
      <c r="D29" s="90"/>
      <c r="E29" s="116"/>
      <c r="F29" s="124" t="s">
        <v>52</v>
      </c>
      <c r="G29" s="122"/>
      <c r="H29" s="123"/>
      <c r="I29" s="85"/>
      <c r="J29" s="85"/>
      <c r="K29" s="85"/>
      <c r="L29" s="90"/>
      <c r="M29" s="7"/>
      <c r="N29" s="13"/>
      <c r="O29" s="13"/>
      <c r="P29" s="13"/>
      <c r="Q29" s="7"/>
      <c r="R29" s="7"/>
      <c r="S29" s="12"/>
      <c r="T29" s="14"/>
      <c r="U29" s="12"/>
      <c r="V29" s="14"/>
    </row>
    <row r="30" spans="1:22" s="118" customFormat="1" ht="14.25" customHeight="1">
      <c r="A30" s="88"/>
      <c r="B30" s="85"/>
      <c r="C30" s="89"/>
      <c r="D30" s="90"/>
      <c r="E30" s="116"/>
      <c r="F30" s="121" t="s">
        <v>53</v>
      </c>
      <c r="G30" s="122"/>
      <c r="H30" s="123"/>
      <c r="I30" s="85"/>
      <c r="J30" s="85"/>
      <c r="K30" s="85"/>
      <c r="L30" s="90"/>
      <c r="M30" s="7"/>
      <c r="N30" s="13"/>
      <c r="O30" s="13"/>
      <c r="P30" s="13"/>
      <c r="Q30" s="7"/>
      <c r="R30" s="7"/>
      <c r="S30" s="12"/>
      <c r="T30" s="14"/>
      <c r="U30" s="12"/>
      <c r="V30" s="14"/>
    </row>
    <row r="31" spans="1:22" s="118" customFormat="1" ht="14.25" customHeight="1">
      <c r="A31" s="88"/>
      <c r="B31" s="85"/>
      <c r="C31" s="89"/>
      <c r="D31" s="90"/>
      <c r="E31" s="119"/>
      <c r="F31" s="122"/>
      <c r="G31" s="122"/>
      <c r="H31" s="121"/>
      <c r="I31" s="85"/>
      <c r="J31" s="85"/>
      <c r="K31" s="85"/>
      <c r="L31" s="90"/>
      <c r="M31" s="7"/>
      <c r="N31" s="13"/>
      <c r="O31" s="13"/>
      <c r="P31" s="13"/>
      <c r="Q31" s="7"/>
      <c r="R31" s="7"/>
      <c r="S31" s="12"/>
      <c r="T31" s="14"/>
      <c r="U31" s="12"/>
      <c r="V31" s="14"/>
    </row>
    <row r="32" spans="1:22" s="118" customFormat="1" ht="14.25" customHeight="1">
      <c r="A32" s="88"/>
      <c r="B32" s="85"/>
      <c r="C32" s="89"/>
      <c r="D32" s="90"/>
      <c r="E32" s="120"/>
      <c r="F32" s="117" t="s">
        <v>28</v>
      </c>
      <c r="G32" s="114"/>
      <c r="H32" s="115"/>
      <c r="I32" s="85"/>
      <c r="J32" s="85"/>
      <c r="K32" s="85"/>
      <c r="L32" s="90"/>
      <c r="M32" s="7"/>
      <c r="N32" s="13"/>
      <c r="O32" s="13"/>
      <c r="P32" s="13"/>
      <c r="Q32" s="7"/>
      <c r="R32" s="7"/>
      <c r="S32" s="12"/>
      <c r="T32" s="14"/>
      <c r="U32" s="12"/>
      <c r="V32" s="14"/>
    </row>
    <row r="33" spans="1:22" s="118" customFormat="1" ht="14.25" customHeight="1">
      <c r="A33" s="88"/>
      <c r="B33" s="85"/>
      <c r="C33" s="89"/>
      <c r="D33" s="90"/>
      <c r="E33" s="116">
        <v>41182</v>
      </c>
      <c r="F33" s="139" t="s">
        <v>79</v>
      </c>
      <c r="G33" s="140" t="s">
        <v>26</v>
      </c>
      <c r="H33" s="141">
        <v>2850000</v>
      </c>
      <c r="I33" s="85"/>
      <c r="J33" s="85"/>
      <c r="K33" s="85"/>
      <c r="L33" s="90"/>
      <c r="M33" s="7"/>
      <c r="N33" s="13"/>
      <c r="O33" s="13"/>
      <c r="P33" s="13"/>
      <c r="Q33" s="7"/>
      <c r="R33" s="7"/>
      <c r="S33" s="12"/>
      <c r="T33" s="14"/>
      <c r="U33" s="12"/>
      <c r="V33" s="14"/>
    </row>
    <row r="34" spans="1:22" s="118" customFormat="1" ht="14.25" customHeight="1">
      <c r="A34" s="88"/>
      <c r="B34" s="85"/>
      <c r="C34" s="89"/>
      <c r="D34" s="90"/>
      <c r="E34" s="116"/>
      <c r="F34" s="121"/>
      <c r="G34" s="122"/>
      <c r="H34" s="115"/>
      <c r="I34" s="85"/>
      <c r="J34" s="85"/>
      <c r="K34" s="85"/>
      <c r="L34" s="90"/>
      <c r="M34" s="7"/>
      <c r="N34" s="13"/>
      <c r="O34" s="13"/>
      <c r="P34" s="13"/>
      <c r="Q34" s="7"/>
      <c r="R34" s="7"/>
      <c r="S34" s="12"/>
      <c r="T34" s="14"/>
      <c r="U34" s="12"/>
      <c r="V34" s="14"/>
    </row>
    <row r="35" spans="1:22" s="118" customFormat="1" ht="14.25" customHeight="1">
      <c r="A35" s="88"/>
      <c r="B35" s="85"/>
      <c r="C35" s="89"/>
      <c r="D35" s="90"/>
      <c r="E35" s="116"/>
      <c r="F35" s="121"/>
      <c r="G35" s="122"/>
      <c r="H35" s="115"/>
      <c r="I35" s="85"/>
      <c r="J35" s="85"/>
      <c r="K35" s="85"/>
      <c r="L35" s="90"/>
      <c r="M35" s="7"/>
      <c r="N35" s="13"/>
      <c r="O35" s="13"/>
      <c r="P35" s="13"/>
      <c r="Q35" s="7"/>
      <c r="R35" s="7"/>
      <c r="S35" s="12"/>
      <c r="T35" s="14"/>
      <c r="U35" s="12"/>
      <c r="V35" s="14"/>
    </row>
    <row r="36" spans="1:22" s="118" customFormat="1" ht="14.25" customHeight="1">
      <c r="A36" s="88"/>
      <c r="B36" s="85"/>
      <c r="C36" s="89"/>
      <c r="D36" s="90"/>
      <c r="E36" s="116"/>
      <c r="F36" s="124" t="s">
        <v>54</v>
      </c>
      <c r="G36" s="122"/>
      <c r="H36" s="115"/>
      <c r="I36" s="85"/>
      <c r="J36" s="85"/>
      <c r="K36" s="85"/>
      <c r="L36" s="90"/>
      <c r="M36" s="7"/>
      <c r="N36" s="13"/>
      <c r="O36" s="13"/>
      <c r="P36" s="13"/>
      <c r="Q36" s="7"/>
      <c r="R36" s="7"/>
      <c r="S36" s="12"/>
      <c r="T36" s="14"/>
      <c r="U36" s="12"/>
      <c r="V36" s="14"/>
    </row>
    <row r="37" spans="1:22" s="132" customFormat="1" ht="29.25" customHeight="1">
      <c r="A37" s="127"/>
      <c r="B37" s="128"/>
      <c r="C37" s="128"/>
      <c r="D37" s="129"/>
      <c r="E37" s="116"/>
      <c r="F37" s="135"/>
      <c r="G37" s="86"/>
      <c r="H37" s="136"/>
      <c r="I37" s="128"/>
      <c r="J37" s="128"/>
      <c r="K37" s="128"/>
      <c r="L37" s="129"/>
      <c r="M37" s="130"/>
      <c r="N37" s="131"/>
      <c r="O37" s="131"/>
      <c r="P37" s="131"/>
      <c r="Q37" s="130"/>
      <c r="R37" s="130"/>
      <c r="S37" s="130"/>
      <c r="T37" s="131"/>
      <c r="U37" s="130"/>
      <c r="V37" s="131"/>
    </row>
    <row r="38" spans="1:22" s="118" customFormat="1" ht="14.25" customHeight="1">
      <c r="A38" s="88"/>
      <c r="B38" s="85"/>
      <c r="C38" s="89"/>
      <c r="D38" s="90"/>
      <c r="E38" s="116"/>
      <c r="F38" s="121"/>
      <c r="G38" s="122"/>
      <c r="H38" s="115"/>
      <c r="I38" s="85"/>
      <c r="J38" s="85"/>
      <c r="K38" s="85"/>
      <c r="L38" s="90"/>
      <c r="M38" s="7"/>
      <c r="N38" s="13"/>
      <c r="O38" s="13"/>
      <c r="P38" s="13"/>
      <c r="Q38" s="7"/>
      <c r="R38" s="7"/>
      <c r="S38" s="12"/>
      <c r="T38" s="14"/>
      <c r="U38" s="12"/>
      <c r="V38" s="14"/>
    </row>
    <row r="39" spans="1:22" s="118" customFormat="1" ht="14.25" customHeight="1">
      <c r="A39" s="88"/>
      <c r="B39" s="85"/>
      <c r="C39" s="89"/>
      <c r="D39" s="90"/>
      <c r="E39" s="88"/>
      <c r="F39" s="125" t="s">
        <v>55</v>
      </c>
      <c r="G39" s="85"/>
      <c r="H39" s="90"/>
      <c r="I39" s="85"/>
      <c r="J39" s="85"/>
      <c r="K39" s="85"/>
      <c r="L39" s="90"/>
      <c r="M39" s="7"/>
      <c r="N39" s="13"/>
      <c r="O39" s="13"/>
      <c r="P39" s="13"/>
      <c r="Q39" s="7"/>
      <c r="R39" s="7"/>
      <c r="S39" s="12"/>
      <c r="T39" s="14"/>
      <c r="U39" s="12"/>
      <c r="V39" s="14"/>
    </row>
    <row r="40" spans="1:22" s="132" customFormat="1" ht="26.25" customHeight="1">
      <c r="A40" s="127"/>
      <c r="B40" s="128"/>
      <c r="C40" s="128"/>
      <c r="D40" s="129"/>
      <c r="E40" s="127"/>
      <c r="F40" s="91" t="s">
        <v>53</v>
      </c>
      <c r="G40" s="128"/>
      <c r="H40" s="133"/>
      <c r="I40" s="128"/>
      <c r="J40" s="128"/>
      <c r="K40" s="128"/>
      <c r="L40" s="129"/>
      <c r="M40" s="130"/>
      <c r="N40" s="131"/>
      <c r="O40" s="131"/>
      <c r="P40" s="131"/>
      <c r="Q40" s="130"/>
      <c r="R40" s="130"/>
      <c r="S40" s="130"/>
      <c r="T40" s="131"/>
      <c r="U40" s="130"/>
      <c r="V40" s="131"/>
    </row>
    <row r="41" spans="1:22" s="118" customFormat="1" ht="14.25" customHeight="1">
      <c r="A41" s="88"/>
      <c r="B41" s="85"/>
      <c r="C41" s="89"/>
      <c r="D41" s="90"/>
      <c r="E41" s="88"/>
      <c r="F41" s="91"/>
      <c r="G41" s="85"/>
      <c r="H41" s="90"/>
      <c r="I41" s="85"/>
      <c r="J41" s="85"/>
      <c r="K41" s="85"/>
      <c r="L41" s="90"/>
      <c r="M41" s="7"/>
      <c r="N41" s="13"/>
      <c r="O41" s="13"/>
      <c r="P41" s="13"/>
      <c r="Q41" s="7"/>
      <c r="R41" s="7"/>
      <c r="S41" s="12"/>
      <c r="T41" s="14"/>
      <c r="U41" s="12"/>
      <c r="V41" s="14"/>
    </row>
    <row r="42" spans="1:22" s="15" customFormat="1">
      <c r="A42" s="106" t="s">
        <v>4</v>
      </c>
      <c r="B42" s="107"/>
      <c r="C42" s="106"/>
      <c r="D42" s="92">
        <f>SUM(D16:D41)</f>
        <v>17342500</v>
      </c>
      <c r="E42" s="92"/>
      <c r="F42" s="92"/>
      <c r="G42" s="92"/>
      <c r="H42" s="92">
        <f>SUM(H17:H41)</f>
        <v>7130000</v>
      </c>
      <c r="I42" s="107"/>
      <c r="J42" s="107"/>
      <c r="K42" s="107"/>
      <c r="L42" s="92"/>
      <c r="M42" s="17"/>
      <c r="N42" s="18"/>
      <c r="O42" s="18"/>
      <c r="P42" s="18"/>
      <c r="Q42" s="17"/>
      <c r="R42" s="17"/>
      <c r="S42" s="16"/>
      <c r="T42" s="19"/>
      <c r="U42" s="16"/>
      <c r="V42" s="19"/>
    </row>
    <row r="43" spans="1:22" s="15" customFormat="1">
      <c r="A43" s="108" t="s">
        <v>14</v>
      </c>
      <c r="B43" s="109"/>
      <c r="C43" s="108"/>
      <c r="D43" s="93"/>
      <c r="E43" s="93"/>
      <c r="F43" s="93"/>
      <c r="G43" s="93"/>
      <c r="H43" s="93">
        <f>D42-H42</f>
        <v>10212500</v>
      </c>
      <c r="I43" s="109"/>
      <c r="J43" s="109"/>
      <c r="K43" s="109"/>
      <c r="L43" s="93"/>
      <c r="M43" s="17"/>
      <c r="N43" s="18"/>
      <c r="O43" s="18"/>
      <c r="P43" s="18"/>
      <c r="Q43" s="17"/>
      <c r="R43" s="17"/>
      <c r="S43" s="16"/>
      <c r="T43" s="19"/>
      <c r="U43" s="16"/>
      <c r="V43" s="19"/>
    </row>
    <row r="44" spans="1:22" s="2" customFormat="1" ht="6.75" customHeight="1">
      <c r="A44" s="75"/>
      <c r="B44" s="76"/>
      <c r="C44" s="75"/>
      <c r="D44" s="77"/>
      <c r="E44" s="94"/>
      <c r="F44" s="95"/>
      <c r="G44" s="95"/>
      <c r="H44" s="96"/>
      <c r="I44" s="76"/>
      <c r="J44" s="76"/>
      <c r="K44" s="76"/>
      <c r="L44" s="77"/>
    </row>
    <row r="45" spans="1:22" s="2" customFormat="1">
      <c r="A45" s="110" t="s">
        <v>6</v>
      </c>
      <c r="B45" s="76"/>
      <c r="C45" s="75"/>
      <c r="D45" s="77"/>
      <c r="E45" s="75"/>
      <c r="F45" s="97"/>
      <c r="G45" s="76"/>
      <c r="H45" s="77"/>
      <c r="I45" s="98"/>
      <c r="J45" s="76"/>
      <c r="K45" s="77"/>
      <c r="L45" s="99" t="s">
        <v>70</v>
      </c>
    </row>
    <row r="46" spans="1:22" s="2" customFormat="1">
      <c r="A46" s="110" t="s">
        <v>17</v>
      </c>
      <c r="B46" s="76"/>
      <c r="C46" s="75"/>
      <c r="D46" s="77"/>
      <c r="E46" s="75"/>
      <c r="F46" s="97"/>
      <c r="G46" s="76"/>
      <c r="H46" s="77"/>
      <c r="I46" s="98"/>
      <c r="J46" s="76"/>
      <c r="K46" s="77"/>
      <c r="L46" s="99" t="s">
        <v>10</v>
      </c>
    </row>
    <row r="47" spans="1:22" s="2" customFormat="1">
      <c r="A47" s="110" t="s">
        <v>16</v>
      </c>
      <c r="B47" s="76"/>
      <c r="C47" s="75"/>
      <c r="D47" s="77"/>
      <c r="E47" s="100"/>
      <c r="F47" s="101"/>
      <c r="G47" s="76"/>
      <c r="H47" s="77"/>
      <c r="I47" s="98"/>
      <c r="J47" s="76"/>
      <c r="K47" s="77"/>
      <c r="L47" s="99"/>
    </row>
    <row r="48" spans="1:22" s="2" customFormat="1">
      <c r="A48" s="75"/>
      <c r="B48" s="76"/>
      <c r="C48" s="75"/>
      <c r="D48" s="77"/>
      <c r="E48" s="100"/>
      <c r="F48" s="101"/>
      <c r="G48" s="76"/>
      <c r="H48" s="77"/>
      <c r="I48" s="98"/>
      <c r="J48" s="76"/>
      <c r="K48" s="77"/>
      <c r="L48" s="99"/>
    </row>
    <row r="49" spans="1:12" s="2" customFormat="1">
      <c r="A49" s="102" t="s">
        <v>18</v>
      </c>
      <c r="B49" s="76"/>
      <c r="C49" s="75"/>
      <c r="D49" s="77"/>
      <c r="E49" s="75"/>
      <c r="F49" s="77"/>
      <c r="G49" s="76"/>
      <c r="H49" s="77"/>
      <c r="I49" s="103"/>
      <c r="J49" s="104"/>
      <c r="K49" s="105"/>
      <c r="L49" s="126" t="s">
        <v>57</v>
      </c>
    </row>
    <row r="50" spans="1:12" s="2" customFormat="1" ht="12" customHeight="1">
      <c r="A50" s="75"/>
      <c r="B50" s="76"/>
      <c r="C50" s="75"/>
      <c r="D50" s="77"/>
      <c r="E50" s="75"/>
      <c r="F50" s="76"/>
      <c r="G50" s="76"/>
      <c r="H50" s="77"/>
      <c r="I50" s="76"/>
      <c r="J50" s="76"/>
      <c r="K50" s="76"/>
      <c r="L50" s="77"/>
    </row>
    <row r="51" spans="1:12" s="2" customFormat="1">
      <c r="A51" s="75"/>
      <c r="B51" s="76"/>
      <c r="C51" s="75"/>
      <c r="D51" s="77"/>
      <c r="E51" s="75"/>
      <c r="F51" s="76"/>
      <c r="G51" s="76"/>
      <c r="H51" s="77"/>
      <c r="I51" s="76"/>
      <c r="J51" s="76"/>
      <c r="K51" s="76"/>
      <c r="L51" s="77"/>
    </row>
    <row r="52" spans="1:12" s="2" customFormat="1">
      <c r="A52" s="75"/>
      <c r="B52" s="76"/>
      <c r="C52" s="75"/>
      <c r="D52" s="77"/>
      <c r="E52" s="75"/>
      <c r="F52" s="76"/>
      <c r="G52" s="76"/>
      <c r="H52" s="77"/>
      <c r="I52" s="76"/>
      <c r="J52" s="76"/>
      <c r="K52" s="76"/>
      <c r="L52" s="77"/>
    </row>
    <row r="53" spans="1:12" s="2" customFormat="1">
      <c r="A53" s="75"/>
      <c r="B53" s="76"/>
      <c r="C53" s="75"/>
      <c r="D53" s="77"/>
      <c r="E53" s="75"/>
      <c r="F53" s="76"/>
      <c r="G53" s="76"/>
      <c r="H53" s="77"/>
      <c r="I53" s="76"/>
      <c r="J53" s="76"/>
      <c r="K53" s="76"/>
      <c r="L53" s="77"/>
    </row>
    <row r="54" spans="1:12" s="2" customFormat="1">
      <c r="A54" s="75"/>
      <c r="B54" s="76"/>
      <c r="C54" s="75"/>
      <c r="D54" s="77"/>
      <c r="E54" s="75"/>
      <c r="F54" s="76"/>
      <c r="G54" s="76"/>
      <c r="H54" s="77"/>
      <c r="I54" s="76"/>
      <c r="J54" s="76"/>
      <c r="K54" s="76"/>
      <c r="L54" s="77"/>
    </row>
    <row r="55" spans="1:12" s="2" customFormat="1">
      <c r="A55" s="75"/>
      <c r="B55" s="76"/>
      <c r="C55" s="75"/>
      <c r="D55" s="77"/>
      <c r="E55" s="75"/>
      <c r="F55" s="76"/>
      <c r="G55" s="76"/>
      <c r="H55" s="77"/>
      <c r="I55" s="76"/>
      <c r="J55" s="76"/>
      <c r="K55" s="76"/>
      <c r="L55" s="77"/>
    </row>
  </sheetData>
  <mergeCells count="7">
    <mergeCell ref="A14:D14"/>
    <mergeCell ref="F14:H14"/>
    <mergeCell ref="A1:L1"/>
    <mergeCell ref="A2:L2"/>
    <mergeCell ref="A3:L3"/>
    <mergeCell ref="A4:L4"/>
    <mergeCell ref="A6:H6"/>
  </mergeCells>
  <pageMargins left="0.66" right="0.47" top="0.66" bottom="1" header="0.5" footer="0.5"/>
  <pageSetup orientation="landscape" horizontalDpi="4294967293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5"/>
  <sheetViews>
    <sheetView topLeftCell="A34" workbookViewId="0">
      <selection sqref="A1:L49"/>
    </sheetView>
  </sheetViews>
  <sheetFormatPr defaultRowHeight="12.75"/>
  <cols>
    <col min="1" max="1" width="9.42578125" style="75" customWidth="1"/>
    <col min="2" max="2" width="14.5703125" style="76" customWidth="1"/>
    <col min="3" max="3" width="9" style="75" customWidth="1"/>
    <col min="4" max="4" width="11.140625" style="77" customWidth="1"/>
    <col min="5" max="5" width="8.5703125" style="75" customWidth="1"/>
    <col min="6" max="6" width="28.42578125" style="76" customWidth="1"/>
    <col min="7" max="7" width="9.28515625" style="76" customWidth="1"/>
    <col min="8" max="8" width="13.42578125" style="77" customWidth="1"/>
    <col min="9" max="9" width="9.140625" style="76" hidden="1" customWidth="1"/>
    <col min="10" max="10" width="6.28515625" style="76" hidden="1" customWidth="1"/>
    <col min="11" max="11" width="9.140625" style="76" hidden="1" customWidth="1"/>
    <col min="12" max="12" width="15.7109375" style="77" customWidth="1"/>
  </cols>
  <sheetData>
    <row r="1" spans="1:22" ht="18.7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22" ht="18.75">
      <c r="A2" s="147" t="s">
        <v>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22" ht="18.75">
      <c r="A3" s="148" t="s">
        <v>15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22" s="74" customFormat="1" ht="15.75" thickBot="1">
      <c r="A4" s="149" t="s">
        <v>8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1:22" ht="8.25" customHeight="1" thickTop="1"/>
    <row r="6" spans="1:22" s="2" customFormat="1">
      <c r="A6" s="146" t="s">
        <v>9</v>
      </c>
      <c r="B6" s="146"/>
      <c r="C6" s="146"/>
      <c r="D6" s="146"/>
      <c r="E6" s="146"/>
      <c r="F6" s="146"/>
      <c r="G6" s="146"/>
      <c r="H6" s="146"/>
      <c r="I6" s="78"/>
      <c r="J6" s="78"/>
      <c r="K6" s="78"/>
      <c r="L6" s="79"/>
    </row>
    <row r="7" spans="1:22" s="2" customFormat="1" ht="6.75" customHeight="1">
      <c r="A7" s="80"/>
      <c r="B7" s="80"/>
      <c r="C7" s="80"/>
      <c r="D7" s="80"/>
      <c r="E7" s="80"/>
      <c r="F7" s="80"/>
      <c r="G7" s="80"/>
      <c r="H7" s="80"/>
      <c r="I7" s="78"/>
      <c r="J7" s="78"/>
      <c r="K7" s="78"/>
      <c r="L7" s="79"/>
    </row>
    <row r="8" spans="1:22" s="2" customFormat="1">
      <c r="A8" s="81" t="s">
        <v>13</v>
      </c>
      <c r="B8" s="80"/>
      <c r="C8" s="81" t="s">
        <v>34</v>
      </c>
      <c r="D8" s="80"/>
      <c r="E8" s="80"/>
      <c r="F8" s="80"/>
      <c r="G8" s="80"/>
      <c r="H8" s="80"/>
      <c r="I8" s="78"/>
      <c r="J8" s="78"/>
      <c r="K8" s="78"/>
      <c r="L8" s="79"/>
    </row>
    <row r="9" spans="1:22" s="2" customFormat="1">
      <c r="A9" s="81" t="s">
        <v>12</v>
      </c>
      <c r="B9" s="80"/>
      <c r="C9" s="81" t="s">
        <v>37</v>
      </c>
      <c r="D9" s="80"/>
      <c r="E9" s="80"/>
      <c r="F9" s="80"/>
      <c r="G9" s="80"/>
      <c r="H9" s="80"/>
      <c r="I9" s="78"/>
      <c r="J9" s="78"/>
      <c r="K9" s="78"/>
      <c r="L9" s="79"/>
    </row>
    <row r="10" spans="1:22" s="2" customFormat="1">
      <c r="A10" s="81" t="s">
        <v>11</v>
      </c>
      <c r="B10" s="80"/>
      <c r="C10" s="112" t="s">
        <v>22</v>
      </c>
      <c r="D10" s="80"/>
      <c r="E10" s="80"/>
      <c r="F10" s="80"/>
      <c r="G10" s="80"/>
      <c r="H10" s="80"/>
      <c r="I10" s="78"/>
      <c r="J10" s="78"/>
      <c r="K10" s="78"/>
      <c r="L10" s="79"/>
    </row>
    <row r="11" spans="1:22" s="2" customFormat="1">
      <c r="A11" s="111"/>
      <c r="B11" s="80"/>
      <c r="C11" s="81" t="s">
        <v>23</v>
      </c>
      <c r="D11" s="80"/>
      <c r="E11" s="80"/>
      <c r="F11" s="80"/>
      <c r="G11" s="80"/>
      <c r="H11" s="80"/>
      <c r="I11" s="78"/>
      <c r="J11" s="78"/>
      <c r="K11" s="78"/>
      <c r="L11" s="79"/>
    </row>
    <row r="12" spans="1:22" s="2" customFormat="1">
      <c r="A12" s="81" t="s">
        <v>19</v>
      </c>
      <c r="B12" s="80"/>
      <c r="C12" s="82" t="s">
        <v>74</v>
      </c>
      <c r="D12" s="80"/>
      <c r="E12" s="80"/>
      <c r="F12" s="80"/>
      <c r="G12" s="80"/>
      <c r="H12" s="80"/>
      <c r="I12" s="78"/>
      <c r="J12" s="78"/>
      <c r="K12" s="78"/>
      <c r="L12" s="79"/>
    </row>
    <row r="13" spans="1:22" s="2" customFormat="1" ht="6.75" customHeight="1">
      <c r="A13" s="81"/>
      <c r="B13" s="80"/>
      <c r="C13" s="81"/>
      <c r="D13" s="80"/>
      <c r="E13" s="80"/>
      <c r="F13" s="80"/>
      <c r="G13" s="80"/>
      <c r="H13" s="80"/>
      <c r="I13" s="78"/>
      <c r="J13" s="78"/>
      <c r="K13" s="78"/>
      <c r="L13" s="79"/>
    </row>
    <row r="14" spans="1:22" s="2" customFormat="1">
      <c r="A14" s="142" t="s">
        <v>20</v>
      </c>
      <c r="B14" s="143"/>
      <c r="C14" s="143"/>
      <c r="D14" s="144"/>
      <c r="E14" s="83"/>
      <c r="F14" s="145" t="s">
        <v>21</v>
      </c>
      <c r="G14" s="145"/>
      <c r="H14" s="145"/>
      <c r="I14" s="83"/>
      <c r="J14" s="83"/>
      <c r="K14" s="83"/>
      <c r="L14" s="84" t="s">
        <v>44</v>
      </c>
      <c r="M14" s="9"/>
      <c r="N14" s="10"/>
      <c r="O14" s="10"/>
      <c r="P14" s="10"/>
      <c r="Q14" s="9"/>
      <c r="R14" s="9"/>
      <c r="S14" s="5"/>
      <c r="T14" s="8"/>
      <c r="U14" s="5"/>
      <c r="V14" s="8"/>
    </row>
    <row r="15" spans="1:22" s="1" customFormat="1">
      <c r="A15" s="83" t="s">
        <v>1</v>
      </c>
      <c r="B15" s="83" t="s">
        <v>2</v>
      </c>
      <c r="C15" s="83" t="s">
        <v>3</v>
      </c>
      <c r="D15" s="84" t="s">
        <v>4</v>
      </c>
      <c r="E15" s="83" t="s">
        <v>1</v>
      </c>
      <c r="F15" s="83" t="s">
        <v>2</v>
      </c>
      <c r="G15" s="83" t="s">
        <v>5</v>
      </c>
      <c r="H15" s="84" t="s">
        <v>4</v>
      </c>
      <c r="I15" s="83"/>
      <c r="J15" s="83"/>
      <c r="K15" s="83"/>
      <c r="L15" s="83"/>
      <c r="M15" s="9"/>
      <c r="N15" s="10"/>
      <c r="O15" s="10"/>
      <c r="P15" s="10"/>
      <c r="Q15" s="9"/>
      <c r="R15" s="9"/>
      <c r="S15" s="5"/>
      <c r="T15" s="8"/>
      <c r="U15" s="5"/>
      <c r="V15" s="11"/>
    </row>
    <row r="16" spans="1:22" s="118" customFormat="1">
      <c r="A16" s="113" t="s">
        <v>75</v>
      </c>
      <c r="B16" s="114" t="s">
        <v>76</v>
      </c>
      <c r="C16" s="114"/>
      <c r="D16" s="115">
        <f>Sept!H43</f>
        <v>10212500</v>
      </c>
      <c r="E16" s="116"/>
      <c r="F16" s="117" t="s">
        <v>50</v>
      </c>
      <c r="G16" s="114"/>
      <c r="H16" s="115"/>
      <c r="I16" s="85"/>
      <c r="J16" s="85"/>
      <c r="K16" s="85"/>
      <c r="L16" s="85"/>
      <c r="M16" s="7"/>
      <c r="N16" s="13"/>
      <c r="O16" s="13"/>
      <c r="P16" s="13"/>
      <c r="Q16" s="7"/>
      <c r="R16" s="7"/>
      <c r="S16" s="12"/>
      <c r="T16" s="14"/>
      <c r="U16" s="12"/>
      <c r="V16" s="14"/>
    </row>
    <row r="17" spans="1:22" s="118" customFormat="1" ht="15" customHeight="1">
      <c r="A17" s="114"/>
      <c r="B17" s="114"/>
      <c r="C17" s="114"/>
      <c r="D17" s="115"/>
      <c r="E17" s="116" t="s">
        <v>77</v>
      </c>
      <c r="F17" s="86" t="s">
        <v>40</v>
      </c>
      <c r="G17" s="114" t="s">
        <v>26</v>
      </c>
      <c r="H17" s="115">
        <f>20*50000</f>
        <v>1000000</v>
      </c>
      <c r="I17" s="85"/>
      <c r="J17" s="85"/>
      <c r="K17" s="85"/>
      <c r="L17" s="87" t="s">
        <v>45</v>
      </c>
      <c r="M17" s="7"/>
      <c r="N17" s="13"/>
      <c r="O17" s="13"/>
      <c r="P17" s="13"/>
      <c r="Q17" s="7"/>
      <c r="R17" s="7"/>
      <c r="S17" s="12"/>
      <c r="T17" s="14"/>
      <c r="U17" s="12"/>
      <c r="V17" s="14"/>
    </row>
    <row r="18" spans="1:22" s="118" customFormat="1" ht="14.25" customHeight="1">
      <c r="A18" s="88"/>
      <c r="B18" s="85"/>
      <c r="C18" s="89"/>
      <c r="D18" s="90"/>
      <c r="E18" s="116" t="s">
        <v>77</v>
      </c>
      <c r="F18" s="86" t="s">
        <v>41</v>
      </c>
      <c r="G18" s="114" t="s">
        <v>26</v>
      </c>
      <c r="H18" s="115">
        <v>600000</v>
      </c>
      <c r="I18" s="85"/>
      <c r="J18" s="85"/>
      <c r="K18" s="85"/>
      <c r="L18" s="87" t="s">
        <v>56</v>
      </c>
      <c r="M18" s="7"/>
      <c r="N18" s="13"/>
      <c r="O18" s="13"/>
      <c r="P18" s="13"/>
      <c r="Q18" s="7"/>
      <c r="R18" s="7"/>
      <c r="S18" s="12"/>
      <c r="T18" s="14"/>
      <c r="U18" s="12"/>
      <c r="V18" s="14"/>
    </row>
    <row r="19" spans="1:22" s="118" customFormat="1" ht="14.25" customHeight="1">
      <c r="A19" s="88"/>
      <c r="B19" s="85"/>
      <c r="C19" s="89"/>
      <c r="D19" s="90"/>
      <c r="E19" s="116" t="s">
        <v>77</v>
      </c>
      <c r="F19" s="86" t="s">
        <v>42</v>
      </c>
      <c r="G19" s="114" t="s">
        <v>26</v>
      </c>
      <c r="H19" s="115">
        <f>12*20000</f>
        <v>240000</v>
      </c>
      <c r="I19" s="85"/>
      <c r="J19" s="85"/>
      <c r="K19" s="85"/>
      <c r="L19" s="87" t="s">
        <v>46</v>
      </c>
      <c r="M19" s="7"/>
      <c r="N19" s="13"/>
      <c r="O19" s="13"/>
      <c r="P19" s="13"/>
      <c r="Q19" s="7"/>
      <c r="R19" s="7"/>
      <c r="S19" s="12"/>
      <c r="T19" s="14"/>
      <c r="U19" s="12"/>
      <c r="V19" s="14"/>
    </row>
    <row r="20" spans="1:22" s="118" customFormat="1" ht="14.25" customHeight="1">
      <c r="A20" s="88"/>
      <c r="B20" s="85"/>
      <c r="C20" s="89"/>
      <c r="D20" s="90"/>
      <c r="E20" s="116" t="s">
        <v>77</v>
      </c>
      <c r="F20" s="91" t="s">
        <v>43</v>
      </c>
      <c r="G20" s="114" t="s">
        <v>26</v>
      </c>
      <c r="H20" s="115">
        <f>(12*10000)*2</f>
        <v>240000</v>
      </c>
      <c r="I20" s="85"/>
      <c r="J20" s="85"/>
      <c r="K20" s="85"/>
      <c r="L20" s="87" t="s">
        <v>47</v>
      </c>
      <c r="M20" s="7"/>
      <c r="N20" s="13"/>
      <c r="O20" s="13"/>
      <c r="P20" s="13"/>
      <c r="Q20" s="7"/>
      <c r="R20" s="7"/>
      <c r="S20" s="12"/>
      <c r="T20" s="14"/>
      <c r="U20" s="12"/>
      <c r="V20" s="14"/>
    </row>
    <row r="21" spans="1:22" s="118" customFormat="1" ht="14.25" customHeight="1">
      <c r="A21" s="88"/>
      <c r="B21" s="85"/>
      <c r="C21" s="89"/>
      <c r="D21" s="90"/>
      <c r="E21" s="119"/>
      <c r="F21" s="91"/>
      <c r="G21" s="114"/>
      <c r="H21" s="115"/>
      <c r="I21" s="85"/>
      <c r="J21" s="85"/>
      <c r="K21" s="85"/>
      <c r="L21" s="90"/>
      <c r="M21" s="7"/>
      <c r="N21" s="13"/>
      <c r="O21" s="13"/>
      <c r="P21" s="13"/>
      <c r="Q21" s="7"/>
      <c r="R21" s="7"/>
      <c r="S21" s="12"/>
      <c r="T21" s="14"/>
      <c r="U21" s="12"/>
      <c r="V21" s="14"/>
    </row>
    <row r="22" spans="1:22" s="118" customFormat="1" ht="14.25" customHeight="1">
      <c r="A22" s="88"/>
      <c r="B22" s="85"/>
      <c r="C22" s="89"/>
      <c r="D22" s="90"/>
      <c r="E22" s="120"/>
      <c r="F22" s="117" t="s">
        <v>27</v>
      </c>
      <c r="G22" s="114"/>
      <c r="H22" s="115"/>
      <c r="I22" s="85"/>
      <c r="J22" s="85"/>
      <c r="K22" s="85"/>
      <c r="L22" s="90"/>
      <c r="M22" s="7"/>
      <c r="N22" s="13"/>
      <c r="O22" s="13"/>
      <c r="P22" s="13"/>
      <c r="Q22" s="7"/>
      <c r="R22" s="7"/>
      <c r="S22" s="12"/>
      <c r="T22" s="14"/>
      <c r="U22" s="12"/>
      <c r="V22" s="14"/>
    </row>
    <row r="23" spans="1:22" s="118" customFormat="1" ht="14.25" customHeight="1">
      <c r="A23" s="88"/>
      <c r="B23" s="85"/>
      <c r="C23" s="89"/>
      <c r="D23" s="90"/>
      <c r="E23" s="116"/>
      <c r="F23" s="121"/>
      <c r="G23" s="122"/>
      <c r="H23" s="123"/>
      <c r="I23" s="85"/>
      <c r="J23" s="85"/>
      <c r="K23" s="85"/>
      <c r="L23" s="90"/>
      <c r="M23" s="7"/>
      <c r="N23" s="13"/>
      <c r="O23" s="13"/>
      <c r="P23" s="13"/>
      <c r="Q23" s="7"/>
      <c r="R23" s="7"/>
      <c r="S23" s="12"/>
      <c r="T23" s="14"/>
      <c r="U23" s="12"/>
      <c r="V23" s="14"/>
    </row>
    <row r="24" spans="1:22" s="118" customFormat="1" ht="14.25" customHeight="1">
      <c r="A24" s="88"/>
      <c r="B24" s="85"/>
      <c r="C24" s="89"/>
      <c r="D24" s="90"/>
      <c r="E24" s="116"/>
      <c r="F24" s="121"/>
      <c r="G24" s="122"/>
      <c r="H24" s="123"/>
      <c r="I24" s="85"/>
      <c r="J24" s="85"/>
      <c r="K24" s="85"/>
      <c r="L24" s="90"/>
      <c r="M24" s="7"/>
      <c r="N24" s="13"/>
      <c r="O24" s="13"/>
      <c r="P24" s="13"/>
      <c r="Q24" s="7"/>
      <c r="R24" s="7"/>
      <c r="S24" s="12"/>
      <c r="T24" s="14"/>
      <c r="U24" s="12"/>
      <c r="V24" s="14"/>
    </row>
    <row r="25" spans="1:22" s="118" customFormat="1" ht="14.25" customHeight="1">
      <c r="A25" s="88"/>
      <c r="B25" s="85"/>
      <c r="C25" s="89"/>
      <c r="D25" s="90"/>
      <c r="E25" s="116"/>
      <c r="F25" s="124" t="s">
        <v>51</v>
      </c>
      <c r="G25" s="122"/>
      <c r="H25" s="123"/>
      <c r="I25" s="85"/>
      <c r="J25" s="85"/>
      <c r="K25" s="85"/>
      <c r="L25" s="90"/>
      <c r="M25" s="7"/>
      <c r="N25" s="13"/>
      <c r="O25" s="13"/>
      <c r="P25" s="13"/>
      <c r="Q25" s="7"/>
      <c r="R25" s="7"/>
      <c r="S25" s="12"/>
      <c r="T25" s="14"/>
      <c r="U25" s="12"/>
      <c r="V25" s="14"/>
    </row>
    <row r="26" spans="1:22" s="118" customFormat="1" ht="14.25" customHeight="1">
      <c r="A26" s="88"/>
      <c r="B26" s="85"/>
      <c r="C26" s="89"/>
      <c r="D26" s="90"/>
      <c r="E26" s="116"/>
      <c r="F26" s="121"/>
      <c r="G26" s="122"/>
      <c r="H26" s="123"/>
      <c r="I26" s="85"/>
      <c r="J26" s="85"/>
      <c r="K26" s="85"/>
      <c r="L26" s="90"/>
      <c r="M26" s="7"/>
      <c r="N26" s="13"/>
      <c r="O26" s="13"/>
      <c r="P26" s="13"/>
      <c r="Q26" s="7"/>
      <c r="R26" s="7"/>
      <c r="S26" s="12"/>
      <c r="T26" s="14"/>
      <c r="U26" s="12"/>
      <c r="V26" s="14"/>
    </row>
    <row r="27" spans="1:22" s="118" customFormat="1" ht="14.25" customHeight="1">
      <c r="A27" s="88"/>
      <c r="B27" s="85"/>
      <c r="C27" s="89"/>
      <c r="D27" s="90"/>
      <c r="E27" s="116"/>
      <c r="F27" s="124" t="s">
        <v>52</v>
      </c>
      <c r="G27" s="122"/>
      <c r="H27" s="123"/>
      <c r="I27" s="85"/>
      <c r="J27" s="85"/>
      <c r="K27" s="85"/>
      <c r="L27" s="90"/>
      <c r="M27" s="7"/>
      <c r="N27" s="13"/>
      <c r="O27" s="13"/>
      <c r="P27" s="13"/>
      <c r="Q27" s="7"/>
      <c r="R27" s="7"/>
      <c r="S27" s="12"/>
      <c r="T27" s="14"/>
      <c r="U27" s="12"/>
      <c r="V27" s="14"/>
    </row>
    <row r="28" spans="1:22" s="118" customFormat="1" ht="14.25" customHeight="1">
      <c r="A28" s="88"/>
      <c r="B28" s="85"/>
      <c r="C28" s="89"/>
      <c r="D28" s="90"/>
      <c r="E28" s="116"/>
      <c r="F28" s="121" t="s">
        <v>53</v>
      </c>
      <c r="G28" s="122"/>
      <c r="H28" s="123"/>
      <c r="I28" s="85"/>
      <c r="J28" s="85"/>
      <c r="K28" s="85"/>
      <c r="L28" s="90"/>
      <c r="M28" s="7"/>
      <c r="N28" s="13"/>
      <c r="O28" s="13"/>
      <c r="P28" s="13"/>
      <c r="Q28" s="7"/>
      <c r="R28" s="7"/>
      <c r="S28" s="12"/>
      <c r="T28" s="14"/>
      <c r="U28" s="12"/>
      <c r="V28" s="14"/>
    </row>
    <row r="29" spans="1:22" s="118" customFormat="1" ht="14.25" customHeight="1">
      <c r="A29" s="88"/>
      <c r="B29" s="85"/>
      <c r="C29" s="89"/>
      <c r="D29" s="90"/>
      <c r="E29" s="119"/>
      <c r="F29" s="122"/>
      <c r="G29" s="122"/>
      <c r="H29" s="121"/>
      <c r="I29" s="85"/>
      <c r="J29" s="85"/>
      <c r="K29" s="85"/>
      <c r="L29" s="90"/>
      <c r="M29" s="7"/>
      <c r="N29" s="13"/>
      <c r="O29" s="13"/>
      <c r="P29" s="13"/>
      <c r="Q29" s="7"/>
      <c r="R29" s="7"/>
      <c r="S29" s="12"/>
      <c r="T29" s="14"/>
      <c r="U29" s="12"/>
      <c r="V29" s="14"/>
    </row>
    <row r="30" spans="1:22" s="118" customFormat="1" ht="14.25" customHeight="1">
      <c r="A30" s="88"/>
      <c r="B30" s="85"/>
      <c r="C30" s="89"/>
      <c r="D30" s="90"/>
      <c r="E30" s="120"/>
      <c r="F30" s="117" t="s">
        <v>28</v>
      </c>
      <c r="G30" s="114"/>
      <c r="H30" s="115"/>
      <c r="I30" s="85"/>
      <c r="J30" s="85"/>
      <c r="K30" s="85"/>
      <c r="L30" s="90"/>
      <c r="M30" s="7"/>
      <c r="N30" s="13"/>
      <c r="O30" s="13"/>
      <c r="P30" s="13"/>
      <c r="Q30" s="7"/>
      <c r="R30" s="7"/>
      <c r="S30" s="12"/>
      <c r="T30" s="14"/>
      <c r="U30" s="12"/>
      <c r="V30" s="14"/>
    </row>
    <row r="31" spans="1:22" s="118" customFormat="1" ht="14.25" customHeight="1">
      <c r="A31" s="88"/>
      <c r="B31" s="85"/>
      <c r="C31" s="89"/>
      <c r="D31" s="90"/>
      <c r="E31" s="116" t="s">
        <v>77</v>
      </c>
      <c r="F31" s="139" t="s">
        <v>72</v>
      </c>
      <c r="G31" s="140" t="s">
        <v>26</v>
      </c>
      <c r="H31" s="141">
        <v>2750000</v>
      </c>
      <c r="I31" s="85"/>
      <c r="J31" s="85"/>
      <c r="K31" s="85"/>
      <c r="L31" s="90"/>
      <c r="M31" s="7"/>
      <c r="N31" s="13"/>
      <c r="O31" s="13"/>
      <c r="P31" s="13"/>
      <c r="Q31" s="7"/>
      <c r="R31" s="7"/>
      <c r="S31" s="12"/>
      <c r="T31" s="14"/>
      <c r="U31" s="12"/>
      <c r="V31" s="14"/>
    </row>
    <row r="32" spans="1:22" s="118" customFormat="1" ht="14.25" customHeight="1">
      <c r="A32" s="88"/>
      <c r="B32" s="85"/>
      <c r="C32" s="89"/>
      <c r="D32" s="90"/>
      <c r="E32" s="116"/>
      <c r="F32" s="121"/>
      <c r="G32" s="122"/>
      <c r="H32" s="115"/>
      <c r="I32" s="85"/>
      <c r="J32" s="85"/>
      <c r="K32" s="85"/>
      <c r="L32" s="90"/>
      <c r="M32" s="7"/>
      <c r="N32" s="13"/>
      <c r="O32" s="13"/>
      <c r="P32" s="13"/>
      <c r="Q32" s="7"/>
      <c r="R32" s="7"/>
      <c r="S32" s="12"/>
      <c r="T32" s="14"/>
      <c r="U32" s="12"/>
      <c r="V32" s="14"/>
    </row>
    <row r="33" spans="1:22" s="118" customFormat="1" ht="14.25" customHeight="1">
      <c r="A33" s="88"/>
      <c r="B33" s="85"/>
      <c r="C33" s="89"/>
      <c r="D33" s="90"/>
      <c r="E33" s="116"/>
      <c r="F33" s="121"/>
      <c r="G33" s="122"/>
      <c r="H33" s="115"/>
      <c r="I33" s="85"/>
      <c r="J33" s="85"/>
      <c r="K33" s="85"/>
      <c r="L33" s="90"/>
      <c r="M33" s="7"/>
      <c r="N33" s="13"/>
      <c r="O33" s="13"/>
      <c r="P33" s="13"/>
      <c r="Q33" s="7"/>
      <c r="R33" s="7"/>
      <c r="S33" s="12"/>
      <c r="T33" s="14"/>
      <c r="U33" s="12"/>
      <c r="V33" s="14"/>
    </row>
    <row r="34" spans="1:22" s="118" customFormat="1" ht="14.25" customHeight="1">
      <c r="A34" s="88"/>
      <c r="B34" s="85"/>
      <c r="C34" s="89"/>
      <c r="D34" s="90"/>
      <c r="E34" s="116"/>
      <c r="F34" s="124" t="s">
        <v>54</v>
      </c>
      <c r="H34" s="115"/>
      <c r="I34" s="85"/>
      <c r="J34" s="85"/>
      <c r="K34" s="85"/>
      <c r="L34" s="90"/>
      <c r="M34" s="7"/>
      <c r="N34" s="13"/>
      <c r="O34" s="13"/>
      <c r="P34" s="13"/>
      <c r="Q34" s="7"/>
      <c r="R34" s="7"/>
      <c r="S34" s="12"/>
      <c r="T34" s="14"/>
      <c r="U34" s="12"/>
      <c r="V34" s="14"/>
    </row>
    <row r="35" spans="1:22" s="132" customFormat="1" ht="16.5" customHeight="1">
      <c r="A35" s="127"/>
      <c r="B35" s="128"/>
      <c r="C35" s="128"/>
      <c r="D35" s="129"/>
      <c r="E35" s="116" t="s">
        <v>77</v>
      </c>
      <c r="F35" s="135" t="s">
        <v>105</v>
      </c>
      <c r="G35" s="86" t="s">
        <v>26</v>
      </c>
      <c r="H35" s="136">
        <v>2650000</v>
      </c>
      <c r="I35" s="128"/>
      <c r="J35" s="128"/>
      <c r="K35" s="128"/>
      <c r="L35" s="129"/>
      <c r="M35" s="130"/>
      <c r="N35" s="131"/>
      <c r="O35" s="131"/>
      <c r="P35" s="131"/>
      <c r="Q35" s="130"/>
      <c r="R35" s="130"/>
      <c r="S35" s="130"/>
      <c r="T35" s="131"/>
      <c r="U35" s="130"/>
      <c r="V35" s="131"/>
    </row>
    <row r="36" spans="1:22" s="118" customFormat="1" ht="15.75" customHeight="1">
      <c r="A36" s="88"/>
      <c r="B36" s="85"/>
      <c r="C36" s="89"/>
      <c r="D36" s="90"/>
      <c r="E36" s="116" t="s">
        <v>77</v>
      </c>
      <c r="F36" s="135" t="s">
        <v>80</v>
      </c>
      <c r="G36" s="86" t="s">
        <v>26</v>
      </c>
      <c r="H36" s="115">
        <v>2725000</v>
      </c>
      <c r="I36" s="85"/>
      <c r="J36" s="85"/>
      <c r="K36" s="85"/>
      <c r="L36" s="90"/>
      <c r="M36" s="7"/>
      <c r="N36" s="13"/>
      <c r="O36" s="13"/>
      <c r="P36" s="13"/>
      <c r="Q36" s="7"/>
      <c r="R36" s="7"/>
      <c r="S36" s="12"/>
      <c r="T36" s="14"/>
      <c r="U36" s="12"/>
      <c r="V36" s="14"/>
    </row>
    <row r="37" spans="1:22" s="118" customFormat="1" ht="15.75" customHeight="1">
      <c r="A37" s="88"/>
      <c r="B37" s="85"/>
      <c r="C37" s="89"/>
      <c r="D37" s="90"/>
      <c r="E37" s="116" t="s">
        <v>77</v>
      </c>
      <c r="F37" s="135" t="s">
        <v>82</v>
      </c>
      <c r="G37" s="86" t="s">
        <v>26</v>
      </c>
      <c r="H37" s="115">
        <v>3000000</v>
      </c>
      <c r="I37" s="85"/>
      <c r="J37" s="85"/>
      <c r="K37" s="85"/>
      <c r="L37" s="90"/>
      <c r="M37" s="7"/>
      <c r="N37" s="13"/>
      <c r="O37" s="13"/>
      <c r="P37" s="13"/>
      <c r="Q37" s="7"/>
      <c r="R37" s="7"/>
      <c r="S37" s="12"/>
      <c r="T37" s="14"/>
      <c r="U37" s="12"/>
      <c r="V37" s="14"/>
    </row>
    <row r="38" spans="1:22" s="118" customFormat="1" ht="15.75" customHeight="1">
      <c r="A38" s="88"/>
      <c r="B38" s="85"/>
      <c r="C38" s="89"/>
      <c r="D38" s="90"/>
      <c r="E38" s="116"/>
      <c r="F38" s="135"/>
      <c r="G38" s="86"/>
      <c r="H38" s="115"/>
      <c r="I38" s="85"/>
      <c r="J38" s="85"/>
      <c r="K38" s="85"/>
      <c r="L38" s="90"/>
      <c r="M38" s="7"/>
      <c r="N38" s="13"/>
      <c r="O38" s="13"/>
      <c r="P38" s="13"/>
      <c r="Q38" s="7"/>
      <c r="R38" s="7"/>
      <c r="S38" s="12"/>
      <c r="T38" s="14"/>
      <c r="U38" s="12"/>
      <c r="V38" s="14"/>
    </row>
    <row r="39" spans="1:22" s="118" customFormat="1" ht="15.75" customHeight="1">
      <c r="A39" s="88"/>
      <c r="B39" s="85"/>
      <c r="C39" s="89"/>
      <c r="D39" s="90"/>
      <c r="E39" s="88"/>
      <c r="F39" s="125" t="s">
        <v>55</v>
      </c>
      <c r="G39" s="85"/>
      <c r="H39" s="90"/>
      <c r="I39" s="85"/>
      <c r="J39" s="85"/>
      <c r="K39" s="85"/>
      <c r="L39" s="90"/>
      <c r="M39" s="7"/>
      <c r="N39" s="13"/>
      <c r="O39" s="13"/>
      <c r="P39" s="13"/>
      <c r="Q39" s="7"/>
      <c r="R39" s="7"/>
      <c r="S39" s="12"/>
      <c r="T39" s="14"/>
      <c r="U39" s="12"/>
      <c r="V39" s="14"/>
    </row>
    <row r="40" spans="1:22" s="132" customFormat="1" ht="26.25" customHeight="1">
      <c r="A40" s="127"/>
      <c r="B40" s="128"/>
      <c r="C40" s="128"/>
      <c r="D40" s="129"/>
      <c r="E40" s="127"/>
      <c r="F40" s="91" t="s">
        <v>53</v>
      </c>
      <c r="G40" s="128"/>
      <c r="H40" s="133"/>
      <c r="I40" s="128"/>
      <c r="J40" s="128"/>
      <c r="K40" s="128"/>
      <c r="L40" s="129"/>
      <c r="M40" s="130"/>
      <c r="N40" s="131"/>
      <c r="O40" s="131"/>
      <c r="P40" s="131"/>
      <c r="Q40" s="130"/>
      <c r="R40" s="130"/>
      <c r="S40" s="130"/>
      <c r="T40" s="131"/>
      <c r="U40" s="130"/>
      <c r="V40" s="131"/>
    </row>
    <row r="41" spans="1:22" s="118" customFormat="1" ht="14.25" customHeight="1">
      <c r="A41" s="88"/>
      <c r="B41" s="85"/>
      <c r="C41" s="89"/>
      <c r="D41" s="90"/>
      <c r="E41" s="88"/>
      <c r="F41" s="91"/>
      <c r="G41" s="85"/>
      <c r="H41" s="90"/>
      <c r="I41" s="85"/>
      <c r="J41" s="85"/>
      <c r="K41" s="85"/>
      <c r="L41" s="90"/>
      <c r="M41" s="7"/>
      <c r="N41" s="13"/>
      <c r="O41" s="13"/>
      <c r="P41" s="13"/>
      <c r="Q41" s="7"/>
      <c r="R41" s="7"/>
      <c r="S41" s="12"/>
      <c r="T41" s="14"/>
      <c r="U41" s="12"/>
      <c r="V41" s="14"/>
    </row>
    <row r="42" spans="1:22" s="15" customFormat="1">
      <c r="A42" s="106" t="s">
        <v>4</v>
      </c>
      <c r="B42" s="107"/>
      <c r="C42" s="106"/>
      <c r="D42" s="92">
        <f>SUM(D16:D41)</f>
        <v>10212500</v>
      </c>
      <c r="E42" s="92"/>
      <c r="F42" s="92"/>
      <c r="G42" s="92"/>
      <c r="H42" s="92">
        <f>SUM(H17:H41)</f>
        <v>13205000</v>
      </c>
      <c r="I42" s="107"/>
      <c r="J42" s="107"/>
      <c r="K42" s="107"/>
      <c r="L42" s="92"/>
      <c r="M42" s="17"/>
      <c r="N42" s="18"/>
      <c r="O42" s="18"/>
      <c r="P42" s="18"/>
      <c r="Q42" s="17"/>
      <c r="R42" s="17"/>
      <c r="S42" s="16"/>
      <c r="T42" s="19"/>
      <c r="U42" s="16"/>
      <c r="V42" s="19"/>
    </row>
    <row r="43" spans="1:22" s="15" customFormat="1">
      <c r="A43" s="108" t="s">
        <v>14</v>
      </c>
      <c r="B43" s="109"/>
      <c r="C43" s="108"/>
      <c r="D43" s="93"/>
      <c r="E43" s="93"/>
      <c r="F43" s="93"/>
      <c r="G43" s="93"/>
      <c r="H43" s="93">
        <f>D42-H42</f>
        <v>-2992500</v>
      </c>
      <c r="I43" s="109"/>
      <c r="J43" s="109"/>
      <c r="K43" s="109"/>
      <c r="L43" s="93"/>
      <c r="M43" s="17"/>
      <c r="N43" s="18"/>
      <c r="O43" s="18"/>
      <c r="P43" s="18"/>
      <c r="Q43" s="17"/>
      <c r="R43" s="17"/>
      <c r="S43" s="16"/>
      <c r="T43" s="19"/>
      <c r="U43" s="16"/>
      <c r="V43" s="19"/>
    </row>
    <row r="44" spans="1:22" s="2" customFormat="1" ht="6.75" customHeight="1">
      <c r="A44" s="75"/>
      <c r="B44" s="76"/>
      <c r="C44" s="75"/>
      <c r="D44" s="77"/>
      <c r="E44" s="94"/>
      <c r="F44" s="95"/>
      <c r="G44" s="95"/>
      <c r="H44" s="96"/>
      <c r="I44" s="76"/>
      <c r="J44" s="76"/>
      <c r="K44" s="76"/>
      <c r="L44" s="77"/>
    </row>
    <row r="45" spans="1:22" s="2" customFormat="1">
      <c r="A45" s="110" t="s">
        <v>6</v>
      </c>
      <c r="B45" s="76"/>
      <c r="C45" s="75"/>
      <c r="D45" s="77"/>
      <c r="E45" s="75"/>
      <c r="F45" s="97"/>
      <c r="G45" s="76"/>
      <c r="H45" s="77"/>
      <c r="I45" s="98"/>
      <c r="J45" s="76"/>
      <c r="K45" s="77"/>
      <c r="L45" s="99" t="s">
        <v>81</v>
      </c>
    </row>
    <row r="46" spans="1:22" s="2" customFormat="1">
      <c r="A46" s="110" t="s">
        <v>17</v>
      </c>
      <c r="B46" s="76"/>
      <c r="C46" s="75"/>
      <c r="D46" s="77"/>
      <c r="E46" s="75"/>
      <c r="F46" s="97"/>
      <c r="G46" s="76"/>
      <c r="H46" s="77"/>
      <c r="I46" s="98"/>
      <c r="J46" s="76"/>
      <c r="K46" s="77"/>
      <c r="L46" s="99" t="s">
        <v>10</v>
      </c>
    </row>
    <row r="47" spans="1:22" s="2" customFormat="1">
      <c r="A47" s="110" t="s">
        <v>16</v>
      </c>
      <c r="B47" s="76"/>
      <c r="C47" s="75"/>
      <c r="D47" s="77"/>
      <c r="E47" s="100"/>
      <c r="F47" s="101"/>
      <c r="G47" s="76"/>
      <c r="H47" s="77"/>
      <c r="I47" s="98"/>
      <c r="J47" s="76"/>
      <c r="K47" s="77"/>
      <c r="L47" s="99"/>
    </row>
    <row r="48" spans="1:22" s="2" customFormat="1">
      <c r="A48" s="75"/>
      <c r="B48" s="76"/>
      <c r="C48" s="75"/>
      <c r="D48" s="77"/>
      <c r="E48" s="100"/>
      <c r="F48" s="101"/>
      <c r="G48" s="76"/>
      <c r="H48" s="77"/>
      <c r="I48" s="98"/>
      <c r="J48" s="76"/>
      <c r="K48" s="77"/>
      <c r="L48" s="99"/>
    </row>
    <row r="49" spans="1:12" s="2" customFormat="1">
      <c r="A49" s="102" t="s">
        <v>18</v>
      </c>
      <c r="B49" s="76"/>
      <c r="C49" s="75"/>
      <c r="D49" s="77"/>
      <c r="E49" s="75"/>
      <c r="F49" s="77"/>
      <c r="G49" s="76"/>
      <c r="H49" s="77"/>
      <c r="I49" s="103"/>
      <c r="J49" s="104"/>
      <c r="K49" s="105"/>
      <c r="L49" s="126" t="s">
        <v>57</v>
      </c>
    </row>
    <row r="50" spans="1:12" s="2" customFormat="1" ht="12" customHeight="1">
      <c r="A50" s="75"/>
      <c r="B50" s="76"/>
      <c r="C50" s="75"/>
      <c r="D50" s="77"/>
      <c r="E50" s="75"/>
      <c r="F50" s="76"/>
      <c r="G50" s="76"/>
      <c r="H50" s="77"/>
      <c r="I50" s="76"/>
      <c r="J50" s="76"/>
      <c r="K50" s="76"/>
      <c r="L50" s="77"/>
    </row>
    <row r="51" spans="1:12" s="2" customFormat="1">
      <c r="A51" s="75"/>
      <c r="B51" s="76"/>
      <c r="C51" s="75"/>
      <c r="D51" s="77"/>
      <c r="E51" s="75"/>
      <c r="F51" s="76"/>
      <c r="G51" s="76"/>
      <c r="H51" s="77"/>
      <c r="I51" s="76"/>
      <c r="J51" s="76"/>
      <c r="K51" s="76"/>
      <c r="L51" s="77"/>
    </row>
    <row r="52" spans="1:12" s="2" customFormat="1">
      <c r="A52" s="75"/>
      <c r="B52" s="76"/>
      <c r="C52" s="75"/>
      <c r="D52" s="77"/>
      <c r="E52" s="75"/>
      <c r="F52" s="76"/>
      <c r="G52" s="76"/>
      <c r="H52" s="77"/>
      <c r="I52" s="76"/>
      <c r="J52" s="76"/>
      <c r="K52" s="76"/>
      <c r="L52" s="77"/>
    </row>
    <row r="53" spans="1:12" s="2" customFormat="1">
      <c r="A53" s="75"/>
      <c r="B53" s="76"/>
      <c r="C53" s="75"/>
      <c r="D53" s="77"/>
      <c r="E53" s="75"/>
      <c r="F53" s="76"/>
      <c r="G53" s="76"/>
      <c r="H53" s="77"/>
      <c r="I53" s="76"/>
      <c r="J53" s="76"/>
      <c r="K53" s="76"/>
      <c r="L53" s="77"/>
    </row>
    <row r="54" spans="1:12" s="2" customFormat="1">
      <c r="A54" s="75"/>
      <c r="B54" s="76"/>
      <c r="C54" s="75"/>
      <c r="D54" s="77"/>
      <c r="E54" s="75"/>
      <c r="F54" s="76"/>
      <c r="G54" s="76"/>
      <c r="H54" s="77"/>
      <c r="I54" s="76"/>
      <c r="J54" s="76"/>
      <c r="K54" s="76"/>
      <c r="L54" s="77"/>
    </row>
    <row r="55" spans="1:12" s="2" customFormat="1">
      <c r="A55" s="75"/>
      <c r="B55" s="76"/>
      <c r="C55" s="75"/>
      <c r="D55" s="77"/>
      <c r="E55" s="75"/>
      <c r="F55" s="76"/>
      <c r="G55" s="76"/>
      <c r="H55" s="77"/>
      <c r="I55" s="76"/>
      <c r="J55" s="76"/>
      <c r="K55" s="76"/>
      <c r="L55" s="77"/>
    </row>
  </sheetData>
  <mergeCells count="7">
    <mergeCell ref="A14:D14"/>
    <mergeCell ref="F14:H14"/>
    <mergeCell ref="A1:L1"/>
    <mergeCell ref="A2:L2"/>
    <mergeCell ref="A3:L3"/>
    <mergeCell ref="A4:L4"/>
    <mergeCell ref="A6:H6"/>
  </mergeCells>
  <pageMargins left="0.66" right="0.47" top="0.66" bottom="1" header="0.5" footer="0.5"/>
  <pageSetup orientation="landscape" horizontalDpi="4294967293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3"/>
  <sheetViews>
    <sheetView topLeftCell="A34" workbookViewId="0">
      <selection sqref="A1:L48"/>
    </sheetView>
  </sheetViews>
  <sheetFormatPr defaultRowHeight="12.75"/>
  <cols>
    <col min="1" max="1" width="9.42578125" style="75" customWidth="1"/>
    <col min="2" max="2" width="14.5703125" style="76" customWidth="1"/>
    <col min="3" max="3" width="9" style="75" customWidth="1"/>
    <col min="4" max="4" width="11.140625" style="77" customWidth="1"/>
    <col min="5" max="5" width="8.5703125" style="75" customWidth="1"/>
    <col min="6" max="6" width="28.42578125" style="76" customWidth="1"/>
    <col min="7" max="7" width="9.28515625" style="76" customWidth="1"/>
    <col min="8" max="8" width="13.42578125" style="77" customWidth="1"/>
    <col min="9" max="9" width="9.140625" style="76" hidden="1" customWidth="1"/>
    <col min="10" max="10" width="6.28515625" style="76" hidden="1" customWidth="1"/>
    <col min="11" max="11" width="9.140625" style="76" hidden="1" customWidth="1"/>
    <col min="12" max="12" width="15.7109375" style="77" customWidth="1"/>
  </cols>
  <sheetData>
    <row r="1" spans="1:22" ht="18.7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22" ht="18.75">
      <c r="A2" s="147" t="s">
        <v>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22" ht="18.75">
      <c r="A3" s="148" t="s">
        <v>15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22" s="74" customFormat="1" ht="15.75" thickBot="1">
      <c r="A4" s="149" t="s">
        <v>8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1:22" ht="8.25" customHeight="1" thickTop="1"/>
    <row r="6" spans="1:22" s="2" customFormat="1">
      <c r="A6" s="146" t="s">
        <v>9</v>
      </c>
      <c r="B6" s="146"/>
      <c r="C6" s="146"/>
      <c r="D6" s="146"/>
      <c r="E6" s="146"/>
      <c r="F6" s="146"/>
      <c r="G6" s="146"/>
      <c r="H6" s="146"/>
      <c r="I6" s="78"/>
      <c r="J6" s="78"/>
      <c r="K6" s="78"/>
      <c r="L6" s="79"/>
    </row>
    <row r="7" spans="1:22" s="2" customFormat="1" ht="6.75" customHeight="1">
      <c r="A7" s="138"/>
      <c r="B7" s="138"/>
      <c r="C7" s="138"/>
      <c r="D7" s="138"/>
      <c r="E7" s="138"/>
      <c r="F7" s="138"/>
      <c r="G7" s="138"/>
      <c r="H7" s="138"/>
      <c r="I7" s="78"/>
      <c r="J7" s="78"/>
      <c r="K7" s="78"/>
      <c r="L7" s="79"/>
    </row>
    <row r="8" spans="1:22" s="2" customFormat="1">
      <c r="A8" s="81" t="s">
        <v>13</v>
      </c>
      <c r="B8" s="138"/>
      <c r="C8" s="81" t="s">
        <v>34</v>
      </c>
      <c r="D8" s="138"/>
      <c r="E8" s="138"/>
      <c r="F8" s="138"/>
      <c r="G8" s="138"/>
      <c r="H8" s="138"/>
      <c r="I8" s="78"/>
      <c r="J8" s="78"/>
      <c r="K8" s="78"/>
      <c r="L8" s="79"/>
    </row>
    <row r="9" spans="1:22" s="2" customFormat="1">
      <c r="A9" s="81" t="s">
        <v>12</v>
      </c>
      <c r="B9" s="138"/>
      <c r="C9" s="81" t="s">
        <v>37</v>
      </c>
      <c r="D9" s="138"/>
      <c r="E9" s="138"/>
      <c r="F9" s="138"/>
      <c r="G9" s="138"/>
      <c r="H9" s="138"/>
      <c r="I9" s="78"/>
      <c r="J9" s="78"/>
      <c r="K9" s="78"/>
      <c r="L9" s="79"/>
    </row>
    <row r="10" spans="1:22" s="2" customFormat="1">
      <c r="A10" s="81" t="s">
        <v>11</v>
      </c>
      <c r="B10" s="138"/>
      <c r="C10" s="112" t="s">
        <v>22</v>
      </c>
      <c r="D10" s="138"/>
      <c r="E10" s="138"/>
      <c r="F10" s="138"/>
      <c r="G10" s="138"/>
      <c r="H10" s="138"/>
      <c r="I10" s="78"/>
      <c r="J10" s="78"/>
      <c r="K10" s="78"/>
      <c r="L10" s="79"/>
    </row>
    <row r="11" spans="1:22" s="2" customFormat="1">
      <c r="A11" s="111"/>
      <c r="B11" s="138"/>
      <c r="C11" s="81" t="s">
        <v>23</v>
      </c>
      <c r="D11" s="138"/>
      <c r="E11" s="138"/>
      <c r="F11" s="138"/>
      <c r="G11" s="138"/>
      <c r="H11" s="138"/>
      <c r="I11" s="78"/>
      <c r="J11" s="78"/>
      <c r="K11" s="78"/>
      <c r="L11" s="79"/>
    </row>
    <row r="12" spans="1:22" s="2" customFormat="1">
      <c r="A12" s="81" t="s">
        <v>19</v>
      </c>
      <c r="B12" s="138"/>
      <c r="C12" s="82" t="s">
        <v>83</v>
      </c>
      <c r="D12" s="138"/>
      <c r="E12" s="138"/>
      <c r="F12" s="138"/>
      <c r="G12" s="138"/>
      <c r="H12" s="138"/>
      <c r="I12" s="78"/>
      <c r="J12" s="78"/>
      <c r="K12" s="78"/>
      <c r="L12" s="79"/>
    </row>
    <row r="13" spans="1:22" s="2" customFormat="1" ht="6.75" customHeight="1">
      <c r="A13" s="81"/>
      <c r="B13" s="138"/>
      <c r="C13" s="81"/>
      <c r="D13" s="138"/>
      <c r="E13" s="138"/>
      <c r="F13" s="138"/>
      <c r="G13" s="138"/>
      <c r="H13" s="138"/>
      <c r="I13" s="78"/>
      <c r="J13" s="78"/>
      <c r="K13" s="78"/>
      <c r="L13" s="79"/>
    </row>
    <row r="14" spans="1:22" s="2" customFormat="1">
      <c r="A14" s="142" t="s">
        <v>20</v>
      </c>
      <c r="B14" s="143"/>
      <c r="C14" s="143"/>
      <c r="D14" s="144"/>
      <c r="E14" s="83"/>
      <c r="F14" s="145" t="s">
        <v>21</v>
      </c>
      <c r="G14" s="145"/>
      <c r="H14" s="145"/>
      <c r="I14" s="83"/>
      <c r="J14" s="83"/>
      <c r="K14" s="83"/>
      <c r="L14" s="137" t="s">
        <v>44</v>
      </c>
      <c r="M14" s="9"/>
      <c r="N14" s="10"/>
      <c r="O14" s="10"/>
      <c r="P14" s="10"/>
      <c r="Q14" s="9"/>
      <c r="R14" s="9"/>
      <c r="S14" s="5"/>
      <c r="T14" s="8"/>
      <c r="U14" s="5"/>
      <c r="V14" s="8"/>
    </row>
    <row r="15" spans="1:22" s="1" customFormat="1">
      <c r="A15" s="83" t="s">
        <v>1</v>
      </c>
      <c r="B15" s="83" t="s">
        <v>2</v>
      </c>
      <c r="C15" s="83" t="s">
        <v>3</v>
      </c>
      <c r="D15" s="137" t="s">
        <v>4</v>
      </c>
      <c r="E15" s="83" t="s">
        <v>1</v>
      </c>
      <c r="F15" s="83" t="s">
        <v>2</v>
      </c>
      <c r="G15" s="83" t="s">
        <v>5</v>
      </c>
      <c r="H15" s="137" t="s">
        <v>4</v>
      </c>
      <c r="I15" s="83"/>
      <c r="J15" s="83"/>
      <c r="K15" s="83"/>
      <c r="L15" s="83"/>
      <c r="M15" s="9"/>
      <c r="N15" s="10"/>
      <c r="O15" s="10"/>
      <c r="P15" s="10"/>
      <c r="Q15" s="9"/>
      <c r="R15" s="9"/>
      <c r="S15" s="5"/>
      <c r="T15" s="8"/>
      <c r="U15" s="5"/>
      <c r="V15" s="11"/>
    </row>
    <row r="16" spans="1:22" s="118" customFormat="1">
      <c r="A16" s="113">
        <v>41214</v>
      </c>
      <c r="B16" s="114" t="s">
        <v>84</v>
      </c>
      <c r="C16" s="114"/>
      <c r="D16" s="115">
        <f>Okt!H43</f>
        <v>-2992500</v>
      </c>
      <c r="E16" s="116"/>
      <c r="F16" s="117" t="s">
        <v>50</v>
      </c>
      <c r="G16" s="114"/>
      <c r="H16" s="115"/>
      <c r="I16" s="85"/>
      <c r="J16" s="85"/>
      <c r="K16" s="85"/>
      <c r="L16" s="85"/>
      <c r="M16" s="7"/>
      <c r="N16" s="13"/>
      <c r="O16" s="13"/>
      <c r="P16" s="13"/>
      <c r="Q16" s="7"/>
      <c r="R16" s="7"/>
      <c r="S16" s="12"/>
      <c r="T16" s="14"/>
      <c r="U16" s="12"/>
      <c r="V16" s="14"/>
    </row>
    <row r="17" spans="1:22" s="118" customFormat="1" ht="15" customHeight="1">
      <c r="A17" s="116">
        <v>41228</v>
      </c>
      <c r="B17" s="114" t="s">
        <v>85</v>
      </c>
      <c r="C17" s="114"/>
      <c r="D17" s="115">
        <f>30%*72500000</f>
        <v>21750000</v>
      </c>
      <c r="E17" s="116">
        <v>41243</v>
      </c>
      <c r="F17" s="86" t="s">
        <v>40</v>
      </c>
      <c r="G17" s="114" t="s">
        <v>26</v>
      </c>
      <c r="H17" s="115">
        <f>20*50000</f>
        <v>1000000</v>
      </c>
      <c r="I17" s="85"/>
      <c r="J17" s="85"/>
      <c r="K17" s="85"/>
      <c r="L17" s="87" t="s">
        <v>45</v>
      </c>
      <c r="M17" s="7"/>
      <c r="N17" s="13"/>
      <c r="O17" s="13"/>
      <c r="P17" s="13"/>
      <c r="Q17" s="7"/>
      <c r="R17" s="7"/>
      <c r="S17" s="12"/>
      <c r="T17" s="14"/>
      <c r="U17" s="12"/>
      <c r="V17" s="14"/>
    </row>
    <row r="18" spans="1:22" s="118" customFormat="1" ht="14.25" customHeight="1">
      <c r="A18" s="88"/>
      <c r="B18" s="85"/>
      <c r="C18" s="89"/>
      <c r="D18" s="90"/>
      <c r="E18" s="116">
        <v>41243</v>
      </c>
      <c r="F18" s="86" t="s">
        <v>41</v>
      </c>
      <c r="G18" s="114" t="s">
        <v>26</v>
      </c>
      <c r="H18" s="115">
        <v>600000</v>
      </c>
      <c r="I18" s="85"/>
      <c r="J18" s="85"/>
      <c r="K18" s="85"/>
      <c r="L18" s="87" t="s">
        <v>100</v>
      </c>
      <c r="M18" s="7"/>
      <c r="N18" s="13"/>
      <c r="O18" s="13"/>
      <c r="P18" s="13"/>
      <c r="Q18" s="7"/>
      <c r="R18" s="7"/>
      <c r="S18" s="12"/>
      <c r="T18" s="14"/>
      <c r="U18" s="12"/>
      <c r="V18" s="14"/>
    </row>
    <row r="19" spans="1:22" s="118" customFormat="1" ht="14.25" customHeight="1">
      <c r="A19" s="88"/>
      <c r="B19" s="85"/>
      <c r="C19" s="89"/>
      <c r="D19" s="90"/>
      <c r="E19" s="119"/>
      <c r="F19" s="91"/>
      <c r="G19" s="114"/>
      <c r="H19" s="115"/>
      <c r="I19" s="85"/>
      <c r="J19" s="85"/>
      <c r="K19" s="85"/>
      <c r="L19" s="90"/>
      <c r="M19" s="7"/>
      <c r="N19" s="13"/>
      <c r="O19" s="13"/>
      <c r="P19" s="13"/>
      <c r="Q19" s="7"/>
      <c r="R19" s="7"/>
      <c r="S19" s="12"/>
      <c r="T19" s="14"/>
      <c r="U19" s="12"/>
      <c r="V19" s="14"/>
    </row>
    <row r="20" spans="1:22" s="118" customFormat="1" ht="14.25" customHeight="1">
      <c r="A20" s="88"/>
      <c r="B20" s="85"/>
      <c r="C20" s="89"/>
      <c r="D20" s="90"/>
      <c r="E20" s="120"/>
      <c r="F20" s="117" t="s">
        <v>27</v>
      </c>
      <c r="G20" s="114"/>
      <c r="H20" s="115"/>
      <c r="I20" s="85"/>
      <c r="J20" s="85"/>
      <c r="K20" s="85"/>
      <c r="L20" s="90"/>
      <c r="M20" s="7"/>
      <c r="N20" s="13"/>
      <c r="O20" s="13"/>
      <c r="P20" s="13"/>
      <c r="Q20" s="7"/>
      <c r="R20" s="7"/>
      <c r="S20" s="12"/>
      <c r="T20" s="14"/>
      <c r="U20" s="12"/>
      <c r="V20" s="14"/>
    </row>
    <row r="21" spans="1:22" s="118" customFormat="1" ht="14.25" customHeight="1">
      <c r="A21" s="88"/>
      <c r="B21" s="85"/>
      <c r="C21" s="89"/>
      <c r="D21" s="90"/>
      <c r="E21" s="116">
        <v>41243</v>
      </c>
      <c r="F21" s="121" t="s">
        <v>87</v>
      </c>
      <c r="G21" s="122" t="s">
        <v>26</v>
      </c>
      <c r="H21" s="123">
        <v>1750000</v>
      </c>
      <c r="I21" s="85"/>
      <c r="J21" s="85"/>
      <c r="K21" s="85"/>
      <c r="L21" s="90"/>
      <c r="M21" s="7"/>
      <c r="N21" s="13"/>
      <c r="O21" s="13"/>
      <c r="P21" s="13"/>
      <c r="Q21" s="7"/>
      <c r="R21" s="7"/>
      <c r="S21" s="12"/>
      <c r="T21" s="14"/>
      <c r="U21" s="12"/>
      <c r="V21" s="14"/>
    </row>
    <row r="22" spans="1:22" s="118" customFormat="1" ht="14.25" customHeight="1">
      <c r="A22" s="88"/>
      <c r="B22" s="85"/>
      <c r="C22" s="89"/>
      <c r="D22" s="90"/>
      <c r="E22" s="116"/>
      <c r="F22" s="121"/>
      <c r="G22" s="122"/>
      <c r="H22" s="123"/>
      <c r="I22" s="85"/>
      <c r="J22" s="85"/>
      <c r="K22" s="85"/>
      <c r="L22" s="90"/>
      <c r="M22" s="7"/>
      <c r="N22" s="13"/>
      <c r="O22" s="13"/>
      <c r="P22" s="13"/>
      <c r="Q22" s="7"/>
      <c r="R22" s="7"/>
      <c r="S22" s="12"/>
      <c r="T22" s="14"/>
      <c r="U22" s="12"/>
      <c r="V22" s="14"/>
    </row>
    <row r="23" spans="1:22" s="118" customFormat="1" ht="14.25" customHeight="1">
      <c r="A23" s="88"/>
      <c r="B23" s="85"/>
      <c r="C23" s="89"/>
      <c r="D23" s="90"/>
      <c r="E23" s="116"/>
      <c r="F23" s="124" t="s">
        <v>51</v>
      </c>
      <c r="G23" s="122"/>
      <c r="H23" s="123"/>
      <c r="I23" s="85"/>
      <c r="J23" s="85"/>
      <c r="K23" s="85"/>
      <c r="L23" s="90"/>
      <c r="M23" s="7"/>
      <c r="N23" s="13"/>
      <c r="O23" s="13"/>
      <c r="P23" s="13"/>
      <c r="Q23" s="7"/>
      <c r="R23" s="7"/>
      <c r="S23" s="12"/>
      <c r="T23" s="14"/>
      <c r="U23" s="12"/>
      <c r="V23" s="14"/>
    </row>
    <row r="24" spans="1:22" s="118" customFormat="1" ht="14.25" customHeight="1">
      <c r="A24" s="88"/>
      <c r="B24" s="85"/>
      <c r="C24" s="89"/>
      <c r="D24" s="90"/>
      <c r="E24" s="116"/>
      <c r="F24" s="121" t="s">
        <v>53</v>
      </c>
      <c r="G24" s="122"/>
      <c r="H24" s="123"/>
      <c r="I24" s="85"/>
      <c r="J24" s="85"/>
      <c r="K24" s="85"/>
      <c r="L24" s="90"/>
      <c r="M24" s="7"/>
      <c r="N24" s="13"/>
      <c r="O24" s="13"/>
      <c r="P24" s="13"/>
      <c r="Q24" s="7"/>
      <c r="R24" s="7"/>
      <c r="S24" s="12"/>
      <c r="T24" s="14"/>
      <c r="U24" s="12"/>
      <c r="V24" s="14"/>
    </row>
    <row r="25" spans="1:22" s="118" customFormat="1" ht="14.25" customHeight="1">
      <c r="A25" s="88"/>
      <c r="B25" s="85"/>
      <c r="C25" s="89"/>
      <c r="D25" s="90"/>
      <c r="E25" s="116"/>
      <c r="F25" s="121"/>
      <c r="G25" s="122"/>
      <c r="H25" s="123"/>
      <c r="I25" s="85"/>
      <c r="J25" s="85"/>
      <c r="K25" s="85"/>
      <c r="L25" s="90"/>
      <c r="M25" s="7"/>
      <c r="N25" s="13"/>
      <c r="O25" s="13"/>
      <c r="P25" s="13"/>
      <c r="Q25" s="7"/>
      <c r="R25" s="7"/>
      <c r="S25" s="12"/>
      <c r="T25" s="14"/>
      <c r="U25" s="12"/>
      <c r="V25" s="14"/>
    </row>
    <row r="26" spans="1:22" s="118" customFormat="1" ht="14.25" customHeight="1">
      <c r="A26" s="88"/>
      <c r="B26" s="85"/>
      <c r="C26" s="89"/>
      <c r="D26" s="90"/>
      <c r="E26" s="116"/>
      <c r="F26" s="124" t="s">
        <v>52</v>
      </c>
      <c r="G26" s="122"/>
      <c r="H26" s="123"/>
      <c r="I26" s="85"/>
      <c r="J26" s="85"/>
      <c r="K26" s="85"/>
      <c r="L26" s="90"/>
      <c r="M26" s="7"/>
      <c r="N26" s="13"/>
      <c r="O26" s="13"/>
      <c r="P26" s="13"/>
      <c r="Q26" s="7"/>
      <c r="R26" s="7"/>
      <c r="S26" s="12"/>
      <c r="T26" s="14"/>
      <c r="U26" s="12"/>
      <c r="V26" s="14"/>
    </row>
    <row r="27" spans="1:22" s="118" customFormat="1" ht="14.25" customHeight="1">
      <c r="A27" s="88"/>
      <c r="B27" s="85"/>
      <c r="C27" s="89"/>
      <c r="D27" s="90"/>
      <c r="E27" s="116"/>
      <c r="F27" s="121" t="s">
        <v>53</v>
      </c>
      <c r="G27" s="122"/>
      <c r="H27" s="123"/>
      <c r="I27" s="85"/>
      <c r="J27" s="85"/>
      <c r="K27" s="85"/>
      <c r="L27" s="90"/>
      <c r="M27" s="7"/>
      <c r="N27" s="13"/>
      <c r="O27" s="13"/>
      <c r="P27" s="13"/>
      <c r="Q27" s="7"/>
      <c r="R27" s="7"/>
      <c r="S27" s="12"/>
      <c r="T27" s="14"/>
      <c r="U27" s="12"/>
      <c r="V27" s="14"/>
    </row>
    <row r="28" spans="1:22" s="118" customFormat="1" ht="14.25" customHeight="1">
      <c r="A28" s="88"/>
      <c r="B28" s="85"/>
      <c r="C28" s="89"/>
      <c r="D28" s="90"/>
      <c r="E28" s="119"/>
      <c r="F28" s="122"/>
      <c r="G28" s="122"/>
      <c r="H28" s="121"/>
      <c r="I28" s="85"/>
      <c r="J28" s="85"/>
      <c r="K28" s="85"/>
      <c r="L28" s="90"/>
      <c r="M28" s="7"/>
      <c r="N28" s="13"/>
      <c r="O28" s="13"/>
      <c r="P28" s="13"/>
      <c r="Q28" s="7"/>
      <c r="R28" s="7"/>
      <c r="S28" s="12"/>
      <c r="T28" s="14"/>
      <c r="U28" s="12"/>
      <c r="V28" s="14"/>
    </row>
    <row r="29" spans="1:22" s="118" customFormat="1" ht="14.25" customHeight="1">
      <c r="A29" s="88"/>
      <c r="B29" s="85"/>
      <c r="C29" s="89"/>
      <c r="D29" s="90"/>
      <c r="E29" s="120"/>
      <c r="F29" s="117" t="s">
        <v>28</v>
      </c>
      <c r="G29" s="114"/>
      <c r="H29" s="115"/>
      <c r="I29" s="85"/>
      <c r="J29" s="85"/>
      <c r="K29" s="85"/>
      <c r="L29" s="90"/>
      <c r="M29" s="7"/>
      <c r="N29" s="13"/>
      <c r="O29" s="13"/>
      <c r="P29" s="13"/>
      <c r="Q29" s="7"/>
      <c r="R29" s="7"/>
      <c r="S29" s="12"/>
      <c r="T29" s="14"/>
      <c r="U29" s="12"/>
      <c r="V29" s="14"/>
    </row>
    <row r="30" spans="1:22" s="118" customFormat="1" ht="14.25" customHeight="1">
      <c r="A30" s="88"/>
      <c r="B30" s="85"/>
      <c r="C30" s="89"/>
      <c r="D30" s="90"/>
      <c r="E30" s="116">
        <v>41243</v>
      </c>
      <c r="F30" s="139" t="s">
        <v>86</v>
      </c>
      <c r="G30" s="140" t="s">
        <v>26</v>
      </c>
      <c r="H30" s="141">
        <v>2750000</v>
      </c>
      <c r="I30" s="85"/>
      <c r="J30" s="85"/>
      <c r="K30" s="85"/>
      <c r="L30" s="90"/>
      <c r="M30" s="7"/>
      <c r="N30" s="13"/>
      <c r="O30" s="13"/>
      <c r="P30" s="13"/>
      <c r="Q30" s="7"/>
      <c r="R30" s="7"/>
      <c r="S30" s="12"/>
      <c r="T30" s="14"/>
      <c r="U30" s="12"/>
      <c r="V30" s="14"/>
    </row>
    <row r="31" spans="1:22" s="118" customFormat="1" ht="14.25" customHeight="1">
      <c r="A31" s="88"/>
      <c r="B31" s="85"/>
      <c r="C31" s="89"/>
      <c r="D31" s="90"/>
      <c r="E31" s="116"/>
      <c r="F31" s="121"/>
      <c r="G31" s="122"/>
      <c r="H31" s="115"/>
      <c r="I31" s="85"/>
      <c r="J31" s="85"/>
      <c r="K31" s="85"/>
      <c r="L31" s="90"/>
      <c r="M31" s="7"/>
      <c r="N31" s="13"/>
      <c r="O31" s="13"/>
      <c r="P31" s="13"/>
      <c r="Q31" s="7"/>
      <c r="R31" s="7"/>
      <c r="S31" s="12"/>
      <c r="T31" s="14"/>
      <c r="U31" s="12"/>
      <c r="V31" s="14"/>
    </row>
    <row r="32" spans="1:22" s="118" customFormat="1" ht="14.25" customHeight="1">
      <c r="A32" s="88"/>
      <c r="B32" s="85"/>
      <c r="C32" s="89"/>
      <c r="D32" s="90"/>
      <c r="E32" s="116"/>
      <c r="F32" s="121"/>
      <c r="G32" s="122"/>
      <c r="H32" s="115"/>
      <c r="I32" s="85"/>
      <c r="J32" s="85"/>
      <c r="K32" s="85"/>
      <c r="L32" s="90"/>
      <c r="M32" s="7"/>
      <c r="N32" s="13"/>
      <c r="O32" s="13"/>
      <c r="P32" s="13"/>
      <c r="Q32" s="7"/>
      <c r="R32" s="7"/>
      <c r="S32" s="12"/>
      <c r="T32" s="14"/>
      <c r="U32" s="12"/>
      <c r="V32" s="14"/>
    </row>
    <row r="33" spans="1:22" s="118" customFormat="1" ht="14.25" customHeight="1">
      <c r="A33" s="88"/>
      <c r="B33" s="85"/>
      <c r="C33" s="89"/>
      <c r="D33" s="90"/>
      <c r="E33" s="116"/>
      <c r="F33" s="124" t="s">
        <v>54</v>
      </c>
      <c r="H33" s="115"/>
      <c r="I33" s="85"/>
      <c r="J33" s="85"/>
      <c r="K33" s="85"/>
      <c r="L33" s="90"/>
      <c r="M33" s="7"/>
      <c r="N33" s="13"/>
      <c r="O33" s="13"/>
      <c r="P33" s="13"/>
      <c r="Q33" s="7"/>
      <c r="R33" s="7"/>
      <c r="S33" s="12"/>
      <c r="T33" s="14"/>
      <c r="U33" s="12"/>
      <c r="V33" s="14"/>
    </row>
    <row r="34" spans="1:22" s="118" customFormat="1" ht="15.75" customHeight="1">
      <c r="A34" s="88"/>
      <c r="B34" s="85"/>
      <c r="C34" s="89"/>
      <c r="D34" s="90"/>
      <c r="E34" s="116"/>
      <c r="F34" s="135" t="s">
        <v>53</v>
      </c>
      <c r="G34" s="86"/>
      <c r="H34" s="115"/>
      <c r="I34" s="85"/>
      <c r="J34" s="85"/>
      <c r="K34" s="85"/>
      <c r="L34" s="90"/>
      <c r="M34" s="7"/>
      <c r="N34" s="13"/>
      <c r="O34" s="13"/>
      <c r="P34" s="13"/>
      <c r="Q34" s="7"/>
      <c r="R34" s="7"/>
      <c r="S34" s="12"/>
      <c r="T34" s="14"/>
      <c r="U34" s="12"/>
      <c r="V34" s="14"/>
    </row>
    <row r="35" spans="1:22" s="118" customFormat="1" ht="15.75" customHeight="1">
      <c r="A35" s="88"/>
      <c r="B35" s="85"/>
      <c r="C35" s="89"/>
      <c r="D35" s="90"/>
      <c r="E35" s="116"/>
      <c r="F35" s="135"/>
      <c r="G35" s="86"/>
      <c r="H35" s="115"/>
      <c r="I35" s="85"/>
      <c r="J35" s="85"/>
      <c r="K35" s="85"/>
      <c r="L35" s="90"/>
      <c r="M35" s="7"/>
      <c r="N35" s="13"/>
      <c r="O35" s="13"/>
      <c r="P35" s="13"/>
      <c r="Q35" s="7"/>
      <c r="R35" s="7"/>
      <c r="S35" s="12"/>
      <c r="T35" s="14"/>
      <c r="U35" s="12"/>
      <c r="V35" s="14"/>
    </row>
    <row r="36" spans="1:22" s="118" customFormat="1" ht="15.75" customHeight="1">
      <c r="A36" s="88"/>
      <c r="B36" s="85"/>
      <c r="C36" s="89"/>
      <c r="D36" s="90"/>
      <c r="E36" s="88"/>
      <c r="F36" s="125" t="s">
        <v>55</v>
      </c>
      <c r="G36" s="85"/>
      <c r="H36" s="90"/>
      <c r="I36" s="85"/>
      <c r="J36" s="85"/>
      <c r="K36" s="85"/>
      <c r="L36" s="90"/>
      <c r="M36" s="7"/>
      <c r="N36" s="13"/>
      <c r="O36" s="13"/>
      <c r="P36" s="13"/>
      <c r="Q36" s="7"/>
      <c r="R36" s="7"/>
      <c r="S36" s="12"/>
      <c r="T36" s="14"/>
      <c r="U36" s="12"/>
      <c r="V36" s="14"/>
    </row>
    <row r="37" spans="1:22" s="118" customFormat="1" ht="27.75" customHeight="1">
      <c r="A37" s="88"/>
      <c r="B37" s="85"/>
      <c r="C37" s="89"/>
      <c r="D37" s="90"/>
      <c r="E37" s="116">
        <v>41243</v>
      </c>
      <c r="F37" s="91" t="s">
        <v>102</v>
      </c>
      <c r="G37" s="85" t="s">
        <v>26</v>
      </c>
      <c r="H37" s="90">
        <f>D17*5%</f>
        <v>1087500</v>
      </c>
      <c r="I37" s="85"/>
      <c r="J37" s="85"/>
      <c r="K37" s="85"/>
      <c r="L37" s="90"/>
      <c r="M37" s="7"/>
      <c r="N37" s="13"/>
      <c r="O37" s="13"/>
      <c r="P37" s="13"/>
      <c r="Q37" s="7"/>
      <c r="R37" s="7"/>
      <c r="S37" s="12"/>
      <c r="T37" s="14"/>
      <c r="U37" s="12"/>
      <c r="V37" s="14"/>
    </row>
    <row r="38" spans="1:22" s="132" customFormat="1" ht="26.25" customHeight="1">
      <c r="A38" s="127"/>
      <c r="B38" s="128"/>
      <c r="C38" s="128"/>
      <c r="D38" s="129"/>
      <c r="E38" s="116">
        <v>41243</v>
      </c>
      <c r="F38" s="91" t="s">
        <v>88</v>
      </c>
      <c r="G38" s="128" t="s">
        <v>26</v>
      </c>
      <c r="H38" s="133">
        <v>2380000</v>
      </c>
      <c r="I38" s="128"/>
      <c r="J38" s="128"/>
      <c r="K38" s="128"/>
      <c r="L38" s="129"/>
      <c r="M38" s="130"/>
      <c r="N38" s="131"/>
      <c r="O38" s="131"/>
      <c r="P38" s="131"/>
      <c r="Q38" s="130"/>
      <c r="R38" s="130"/>
      <c r="S38" s="130"/>
      <c r="T38" s="131"/>
      <c r="U38" s="130"/>
      <c r="V38" s="131"/>
    </row>
    <row r="39" spans="1:22" s="118" customFormat="1" ht="14.25" customHeight="1">
      <c r="A39" s="88"/>
      <c r="B39" s="85"/>
      <c r="C39" s="89"/>
      <c r="D39" s="90"/>
      <c r="E39" s="88"/>
      <c r="F39" s="91"/>
      <c r="G39" s="85"/>
      <c r="H39" s="90"/>
      <c r="I39" s="85"/>
      <c r="J39" s="85"/>
      <c r="K39" s="85"/>
      <c r="L39" s="90"/>
      <c r="M39" s="7"/>
      <c r="N39" s="13"/>
      <c r="O39" s="13"/>
      <c r="P39" s="13"/>
      <c r="Q39" s="7"/>
      <c r="R39" s="7"/>
      <c r="S39" s="12"/>
      <c r="T39" s="14"/>
      <c r="U39" s="12"/>
      <c r="V39" s="14"/>
    </row>
    <row r="40" spans="1:22" s="15" customFormat="1">
      <c r="A40" s="106" t="s">
        <v>4</v>
      </c>
      <c r="B40" s="107"/>
      <c r="C40" s="106"/>
      <c r="D40" s="92">
        <f>SUM(D16:D39)</f>
        <v>18757500</v>
      </c>
      <c r="E40" s="92"/>
      <c r="F40" s="92"/>
      <c r="G40" s="92"/>
      <c r="H40" s="92">
        <f>SUM(H17:H39)</f>
        <v>9567500</v>
      </c>
      <c r="I40" s="107"/>
      <c r="J40" s="107"/>
      <c r="K40" s="107"/>
      <c r="L40" s="92"/>
      <c r="M40" s="17"/>
      <c r="N40" s="18"/>
      <c r="O40" s="18"/>
      <c r="P40" s="18"/>
      <c r="Q40" s="17"/>
      <c r="R40" s="17"/>
      <c r="S40" s="16"/>
      <c r="T40" s="19"/>
      <c r="U40" s="16"/>
      <c r="V40" s="19"/>
    </row>
    <row r="41" spans="1:22" s="15" customFormat="1">
      <c r="A41" s="108" t="s">
        <v>14</v>
      </c>
      <c r="B41" s="109"/>
      <c r="C41" s="108"/>
      <c r="D41" s="93"/>
      <c r="E41" s="93"/>
      <c r="F41" s="93"/>
      <c r="G41" s="93"/>
      <c r="H41" s="93">
        <f>D40-H40</f>
        <v>9190000</v>
      </c>
      <c r="I41" s="109"/>
      <c r="J41" s="109"/>
      <c r="K41" s="109"/>
      <c r="L41" s="93"/>
      <c r="M41" s="17"/>
      <c r="N41" s="18"/>
      <c r="O41" s="18"/>
      <c r="P41" s="18"/>
      <c r="Q41" s="17"/>
      <c r="R41" s="17"/>
      <c r="S41" s="16"/>
      <c r="T41" s="19"/>
      <c r="U41" s="16"/>
      <c r="V41" s="19"/>
    </row>
    <row r="42" spans="1:22" s="2" customFormat="1" ht="6.75" customHeight="1">
      <c r="A42" s="75"/>
      <c r="B42" s="76"/>
      <c r="C42" s="75"/>
      <c r="D42" s="77"/>
      <c r="E42" s="94"/>
      <c r="F42" s="95"/>
      <c r="G42" s="95"/>
      <c r="H42" s="96"/>
      <c r="I42" s="76"/>
      <c r="J42" s="76"/>
      <c r="K42" s="76"/>
      <c r="L42" s="77"/>
    </row>
    <row r="43" spans="1:22" s="2" customFormat="1">
      <c r="A43" s="110" t="s">
        <v>6</v>
      </c>
      <c r="B43" s="76"/>
      <c r="C43" s="75"/>
      <c r="D43" s="77"/>
      <c r="E43" s="75"/>
      <c r="F43" s="97"/>
      <c r="G43" s="76"/>
      <c r="H43" s="77"/>
      <c r="I43" s="98"/>
      <c r="J43" s="76"/>
      <c r="K43" s="77"/>
      <c r="L43" s="99" t="s">
        <v>89</v>
      </c>
    </row>
    <row r="44" spans="1:22" s="2" customFormat="1">
      <c r="A44" s="110" t="s">
        <v>17</v>
      </c>
      <c r="B44" s="76"/>
      <c r="C44" s="75"/>
      <c r="D44" s="77"/>
      <c r="E44" s="75"/>
      <c r="F44" s="97"/>
      <c r="G44" s="76"/>
      <c r="H44" s="77"/>
      <c r="I44" s="98"/>
      <c r="J44" s="76"/>
      <c r="K44" s="77"/>
      <c r="L44" s="99" t="s">
        <v>10</v>
      </c>
    </row>
    <row r="45" spans="1:22" s="2" customFormat="1">
      <c r="A45" s="110" t="s">
        <v>16</v>
      </c>
      <c r="B45" s="76"/>
      <c r="C45" s="75"/>
      <c r="D45" s="77"/>
      <c r="E45" s="100"/>
      <c r="F45" s="101"/>
      <c r="G45" s="76"/>
      <c r="H45" s="77"/>
      <c r="I45" s="98"/>
      <c r="J45" s="76"/>
      <c r="K45" s="77"/>
      <c r="L45" s="99"/>
    </row>
    <row r="46" spans="1:22" s="2" customFormat="1">
      <c r="A46" s="75"/>
      <c r="B46" s="76"/>
      <c r="C46" s="75"/>
      <c r="D46" s="77"/>
      <c r="E46" s="100"/>
      <c r="F46" s="101"/>
      <c r="G46" s="76"/>
      <c r="H46" s="77"/>
      <c r="I46" s="98"/>
      <c r="J46" s="76"/>
      <c r="K46" s="77"/>
      <c r="L46" s="99"/>
    </row>
    <row r="47" spans="1:22" s="2" customFormat="1">
      <c r="A47" s="102" t="s">
        <v>18</v>
      </c>
      <c r="B47" s="76"/>
      <c r="C47" s="75"/>
      <c r="D47" s="77"/>
      <c r="E47" s="75"/>
      <c r="F47" s="77"/>
      <c r="G47" s="76"/>
      <c r="H47" s="77"/>
      <c r="I47" s="103"/>
      <c r="J47" s="104"/>
      <c r="K47" s="105"/>
      <c r="L47" s="126" t="s">
        <v>57</v>
      </c>
    </row>
    <row r="48" spans="1:22" s="2" customFormat="1" ht="12" customHeight="1">
      <c r="A48" s="75"/>
      <c r="B48" s="76"/>
      <c r="C48" s="75"/>
      <c r="D48" s="77"/>
      <c r="E48" s="75"/>
      <c r="F48" s="76"/>
      <c r="G48" s="76"/>
      <c r="H48" s="77"/>
      <c r="I48" s="76"/>
      <c r="J48" s="76"/>
      <c r="K48" s="76"/>
      <c r="L48" s="77"/>
    </row>
    <row r="49" spans="1:12" s="2" customFormat="1">
      <c r="A49" s="75"/>
      <c r="B49" s="76"/>
      <c r="C49" s="75"/>
      <c r="D49" s="77"/>
      <c r="E49" s="75"/>
      <c r="F49" s="76"/>
      <c r="G49" s="76"/>
      <c r="H49" s="77"/>
      <c r="I49" s="76"/>
      <c r="J49" s="76"/>
      <c r="K49" s="76"/>
      <c r="L49" s="77"/>
    </row>
    <row r="50" spans="1:12" s="2" customFormat="1">
      <c r="A50" s="75"/>
      <c r="B50" s="76"/>
      <c r="C50" s="75"/>
      <c r="D50" s="77"/>
      <c r="E50" s="75"/>
      <c r="F50" s="76"/>
      <c r="G50" s="76"/>
      <c r="H50" s="77"/>
      <c r="I50" s="76"/>
      <c r="J50" s="76"/>
      <c r="K50" s="76"/>
      <c r="L50" s="77"/>
    </row>
    <row r="51" spans="1:12" s="2" customFormat="1">
      <c r="A51" s="75"/>
      <c r="B51" s="76"/>
      <c r="C51" s="75"/>
      <c r="D51" s="77"/>
      <c r="E51" s="75"/>
      <c r="F51" s="76"/>
      <c r="G51" s="76"/>
      <c r="H51" s="77"/>
      <c r="I51" s="76"/>
      <c r="J51" s="76"/>
      <c r="K51" s="76"/>
      <c r="L51" s="77"/>
    </row>
    <row r="52" spans="1:12" s="2" customFormat="1">
      <c r="A52" s="75"/>
      <c r="B52" s="76"/>
      <c r="C52" s="75"/>
      <c r="D52" s="77"/>
      <c r="E52" s="75"/>
      <c r="F52" s="76"/>
      <c r="G52" s="76"/>
      <c r="H52" s="77"/>
      <c r="I52" s="76"/>
      <c r="J52" s="76"/>
      <c r="K52" s="76"/>
      <c r="L52" s="77"/>
    </row>
    <row r="53" spans="1:12" s="2" customFormat="1">
      <c r="A53" s="75"/>
      <c r="B53" s="76"/>
      <c r="C53" s="75"/>
      <c r="D53" s="77"/>
      <c r="E53" s="75"/>
      <c r="F53" s="76"/>
      <c r="G53" s="76"/>
      <c r="H53" s="77"/>
      <c r="I53" s="76"/>
      <c r="J53" s="76"/>
      <c r="K53" s="76"/>
      <c r="L53" s="77"/>
    </row>
  </sheetData>
  <mergeCells count="7">
    <mergeCell ref="A14:D14"/>
    <mergeCell ref="F14:H14"/>
    <mergeCell ref="A1:L1"/>
    <mergeCell ref="A2:L2"/>
    <mergeCell ref="A3:L3"/>
    <mergeCell ref="A4:L4"/>
    <mergeCell ref="A6:H6"/>
  </mergeCells>
  <pageMargins left="0.66" right="0.47" top="0.66" bottom="1" header="0.5" footer="0.5"/>
  <pageSetup orientation="landscape" horizontalDpi="4294967293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V58"/>
  <sheetViews>
    <sheetView topLeftCell="A31" workbookViewId="0">
      <selection sqref="A1:L52"/>
    </sheetView>
  </sheetViews>
  <sheetFormatPr defaultRowHeight="12.75"/>
  <cols>
    <col min="1" max="1" width="9.42578125" style="75" customWidth="1"/>
    <col min="2" max="2" width="14.5703125" style="76" customWidth="1"/>
    <col min="3" max="3" width="9" style="75" customWidth="1"/>
    <col min="4" max="4" width="11.140625" style="77" customWidth="1"/>
    <col min="5" max="5" width="8.5703125" style="75" customWidth="1"/>
    <col min="6" max="6" width="28.42578125" style="76" customWidth="1"/>
    <col min="7" max="7" width="9.28515625" style="76" customWidth="1"/>
    <col min="8" max="8" width="13.42578125" style="77" customWidth="1"/>
    <col min="9" max="9" width="9.140625" style="76" hidden="1" customWidth="1"/>
    <col min="10" max="10" width="6.28515625" style="76" hidden="1" customWidth="1"/>
    <col min="11" max="11" width="9.140625" style="76" hidden="1" customWidth="1"/>
    <col min="12" max="12" width="15.7109375" style="77" customWidth="1"/>
  </cols>
  <sheetData>
    <row r="1" spans="1:22" ht="18.7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22" ht="18.75">
      <c r="A2" s="147" t="s">
        <v>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22" ht="18.75">
      <c r="A3" s="148" t="s">
        <v>15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22" s="74" customFormat="1" ht="15.75" thickBot="1">
      <c r="A4" s="149" t="s">
        <v>8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1:22" ht="8.25" customHeight="1" thickTop="1"/>
    <row r="6" spans="1:22" s="2" customFormat="1">
      <c r="A6" s="146" t="s">
        <v>9</v>
      </c>
      <c r="B6" s="146"/>
      <c r="C6" s="146"/>
      <c r="D6" s="146"/>
      <c r="E6" s="146"/>
      <c r="F6" s="146"/>
      <c r="G6" s="146"/>
      <c r="H6" s="146"/>
      <c r="I6" s="78"/>
      <c r="J6" s="78"/>
      <c r="K6" s="78"/>
      <c r="L6" s="79"/>
    </row>
    <row r="7" spans="1:22" s="2" customFormat="1" ht="6.75" customHeight="1">
      <c r="A7" s="138"/>
      <c r="B7" s="138"/>
      <c r="C7" s="138"/>
      <c r="D7" s="138"/>
      <c r="E7" s="138"/>
      <c r="F7" s="138"/>
      <c r="G7" s="138"/>
      <c r="H7" s="138"/>
      <c r="I7" s="78"/>
      <c r="J7" s="78"/>
      <c r="K7" s="78"/>
      <c r="L7" s="79"/>
    </row>
    <row r="8" spans="1:22" s="2" customFormat="1">
      <c r="A8" s="81" t="s">
        <v>13</v>
      </c>
      <c r="B8" s="138"/>
      <c r="C8" s="81" t="s">
        <v>34</v>
      </c>
      <c r="D8" s="138"/>
      <c r="E8" s="138"/>
      <c r="F8" s="138"/>
      <c r="G8" s="138"/>
      <c r="H8" s="138"/>
      <c r="I8" s="78"/>
      <c r="J8" s="78"/>
      <c r="K8" s="78"/>
      <c r="L8" s="79"/>
    </row>
    <row r="9" spans="1:22" s="2" customFormat="1">
      <c r="A9" s="81" t="s">
        <v>12</v>
      </c>
      <c r="B9" s="138"/>
      <c r="C9" s="81" t="s">
        <v>37</v>
      </c>
      <c r="D9" s="138"/>
      <c r="E9" s="138"/>
      <c r="F9" s="138"/>
      <c r="G9" s="138"/>
      <c r="H9" s="138"/>
      <c r="I9" s="78"/>
      <c r="J9" s="78"/>
      <c r="K9" s="78"/>
      <c r="L9" s="79"/>
    </row>
    <row r="10" spans="1:22" s="2" customFormat="1">
      <c r="A10" s="81" t="s">
        <v>11</v>
      </c>
      <c r="B10" s="138"/>
      <c r="C10" s="112" t="s">
        <v>22</v>
      </c>
      <c r="D10" s="138"/>
      <c r="E10" s="138"/>
      <c r="F10" s="138"/>
      <c r="G10" s="138"/>
      <c r="H10" s="138"/>
      <c r="I10" s="78"/>
      <c r="J10" s="78"/>
      <c r="K10" s="78"/>
      <c r="L10" s="79"/>
    </row>
    <row r="11" spans="1:22" s="2" customFormat="1">
      <c r="A11" s="111"/>
      <c r="B11" s="138"/>
      <c r="C11" s="81" t="s">
        <v>23</v>
      </c>
      <c r="D11" s="138"/>
      <c r="E11" s="138"/>
      <c r="F11" s="138"/>
      <c r="G11" s="138"/>
      <c r="H11" s="138"/>
      <c r="I11" s="78"/>
      <c r="J11" s="78"/>
      <c r="K11" s="78"/>
      <c r="L11" s="79"/>
    </row>
    <row r="12" spans="1:22" s="2" customFormat="1">
      <c r="A12" s="81" t="s">
        <v>19</v>
      </c>
      <c r="B12" s="138"/>
      <c r="C12" s="82" t="s">
        <v>91</v>
      </c>
      <c r="D12" s="138"/>
      <c r="E12" s="138"/>
      <c r="F12" s="138"/>
      <c r="G12" s="138"/>
      <c r="H12" s="138"/>
      <c r="I12" s="78"/>
      <c r="J12" s="78"/>
      <c r="K12" s="78"/>
      <c r="L12" s="79"/>
    </row>
    <row r="13" spans="1:22" s="2" customFormat="1" ht="6.75" customHeight="1">
      <c r="A13" s="81"/>
      <c r="B13" s="138"/>
      <c r="C13" s="81"/>
      <c r="D13" s="138"/>
      <c r="E13" s="138"/>
      <c r="F13" s="138"/>
      <c r="G13" s="138"/>
      <c r="H13" s="138"/>
      <c r="I13" s="78"/>
      <c r="J13" s="78"/>
      <c r="K13" s="78"/>
      <c r="L13" s="79"/>
    </row>
    <row r="14" spans="1:22" s="2" customFormat="1">
      <c r="A14" s="142" t="s">
        <v>20</v>
      </c>
      <c r="B14" s="143"/>
      <c r="C14" s="143"/>
      <c r="D14" s="144"/>
      <c r="E14" s="83"/>
      <c r="F14" s="145" t="s">
        <v>21</v>
      </c>
      <c r="G14" s="145"/>
      <c r="H14" s="145"/>
      <c r="I14" s="83"/>
      <c r="J14" s="83"/>
      <c r="K14" s="83"/>
      <c r="L14" s="137" t="s">
        <v>44</v>
      </c>
      <c r="M14" s="9"/>
      <c r="N14" s="10"/>
      <c r="O14" s="10"/>
      <c r="P14" s="10"/>
      <c r="Q14" s="9"/>
      <c r="R14" s="9"/>
      <c r="S14" s="5"/>
      <c r="T14" s="8"/>
      <c r="U14" s="5"/>
      <c r="V14" s="8"/>
    </row>
    <row r="15" spans="1:22" s="1" customFormat="1">
      <c r="A15" s="83" t="s">
        <v>1</v>
      </c>
      <c r="B15" s="83" t="s">
        <v>2</v>
      </c>
      <c r="C15" s="83" t="s">
        <v>3</v>
      </c>
      <c r="D15" s="137" t="s">
        <v>4</v>
      </c>
      <c r="E15" s="83" t="s">
        <v>1</v>
      </c>
      <c r="F15" s="83" t="s">
        <v>2</v>
      </c>
      <c r="G15" s="83" t="s">
        <v>5</v>
      </c>
      <c r="H15" s="137" t="s">
        <v>4</v>
      </c>
      <c r="I15" s="83"/>
      <c r="J15" s="83"/>
      <c r="K15" s="83"/>
      <c r="L15" s="83"/>
      <c r="M15" s="9"/>
      <c r="N15" s="10"/>
      <c r="O15" s="10"/>
      <c r="P15" s="10"/>
      <c r="Q15" s="9"/>
      <c r="R15" s="9"/>
      <c r="S15" s="5"/>
      <c r="T15" s="8"/>
      <c r="U15" s="5"/>
      <c r="V15" s="11"/>
    </row>
    <row r="16" spans="1:22" s="118" customFormat="1">
      <c r="A16" s="113" t="s">
        <v>92</v>
      </c>
      <c r="B16" s="114" t="s">
        <v>84</v>
      </c>
      <c r="C16" s="114"/>
      <c r="D16" s="115">
        <f>NOV!H41</f>
        <v>9190000</v>
      </c>
      <c r="E16" s="116"/>
      <c r="F16" s="117" t="s">
        <v>50</v>
      </c>
      <c r="G16" s="114"/>
      <c r="H16" s="115"/>
      <c r="I16" s="85"/>
      <c r="J16" s="85"/>
      <c r="K16" s="85"/>
      <c r="L16" s="85"/>
      <c r="M16" s="7"/>
      <c r="N16" s="13"/>
      <c r="O16" s="13"/>
      <c r="P16" s="13"/>
      <c r="Q16" s="7"/>
      <c r="R16" s="7"/>
      <c r="S16" s="12"/>
      <c r="T16" s="14"/>
      <c r="U16" s="12"/>
      <c r="V16" s="14"/>
    </row>
    <row r="17" spans="1:22" s="118" customFormat="1" ht="15" customHeight="1">
      <c r="A17" s="116"/>
      <c r="B17" s="114"/>
      <c r="C17" s="114"/>
      <c r="D17" s="115"/>
      <c r="E17" s="88" t="s">
        <v>99</v>
      </c>
      <c r="F17" s="86" t="s">
        <v>40</v>
      </c>
      <c r="G17" s="114" t="s">
        <v>26</v>
      </c>
      <c r="H17" s="115">
        <f>20*50000</f>
        <v>1000000</v>
      </c>
      <c r="I17" s="85"/>
      <c r="J17" s="85"/>
      <c r="K17" s="85"/>
      <c r="L17" s="87" t="s">
        <v>45</v>
      </c>
      <c r="M17" s="7"/>
      <c r="N17" s="13"/>
      <c r="O17" s="13"/>
      <c r="P17" s="13"/>
      <c r="Q17" s="7"/>
      <c r="R17" s="7"/>
      <c r="S17" s="12"/>
      <c r="T17" s="14"/>
      <c r="U17" s="12"/>
      <c r="V17" s="14"/>
    </row>
    <row r="18" spans="1:22" s="118" customFormat="1" ht="14.25" customHeight="1">
      <c r="A18" s="88"/>
      <c r="B18" s="85"/>
      <c r="C18" s="89"/>
      <c r="D18" s="90"/>
      <c r="E18" s="88" t="s">
        <v>99</v>
      </c>
      <c r="F18" s="86" t="s">
        <v>41</v>
      </c>
      <c r="G18" s="114" t="s">
        <v>26</v>
      </c>
      <c r="H18" s="115">
        <v>600000</v>
      </c>
      <c r="I18" s="85"/>
      <c r="J18" s="85"/>
      <c r="K18" s="85"/>
      <c r="L18" s="87" t="s">
        <v>56</v>
      </c>
      <c r="M18" s="7"/>
      <c r="N18" s="13"/>
      <c r="O18" s="13"/>
      <c r="P18" s="13"/>
      <c r="Q18" s="7"/>
      <c r="R18" s="7"/>
      <c r="S18" s="12"/>
      <c r="T18" s="14"/>
      <c r="U18" s="12"/>
      <c r="V18" s="14"/>
    </row>
    <row r="19" spans="1:22" s="118" customFormat="1" ht="14.25" customHeight="1">
      <c r="A19" s="88"/>
      <c r="B19" s="85"/>
      <c r="C19" s="89"/>
      <c r="D19" s="90"/>
      <c r="E19" s="119"/>
      <c r="F19" s="91"/>
      <c r="G19" s="114"/>
      <c r="H19" s="115"/>
      <c r="I19" s="85"/>
      <c r="J19" s="85"/>
      <c r="K19" s="85"/>
      <c r="L19" s="90"/>
      <c r="M19" s="7"/>
      <c r="N19" s="13"/>
      <c r="O19" s="13"/>
      <c r="P19" s="13"/>
      <c r="Q19" s="7"/>
      <c r="R19" s="7"/>
      <c r="S19" s="12"/>
      <c r="T19" s="14"/>
      <c r="U19" s="12"/>
      <c r="V19" s="14"/>
    </row>
    <row r="20" spans="1:22" s="118" customFormat="1" ht="14.25" customHeight="1">
      <c r="A20" s="88"/>
      <c r="B20" s="85"/>
      <c r="C20" s="89"/>
      <c r="D20" s="90"/>
      <c r="E20" s="120"/>
      <c r="F20" s="117" t="s">
        <v>27</v>
      </c>
      <c r="G20" s="114"/>
      <c r="H20" s="115"/>
      <c r="I20" s="85"/>
      <c r="J20" s="85"/>
      <c r="K20" s="85"/>
      <c r="L20" s="90"/>
      <c r="M20" s="7"/>
      <c r="N20" s="13"/>
      <c r="O20" s="13"/>
      <c r="P20" s="13"/>
      <c r="Q20" s="7"/>
      <c r="R20" s="7"/>
      <c r="S20" s="12"/>
      <c r="T20" s="14"/>
      <c r="U20" s="12"/>
      <c r="V20" s="14"/>
    </row>
    <row r="21" spans="1:22" s="118" customFormat="1" ht="14.25" customHeight="1">
      <c r="A21" s="88"/>
      <c r="B21" s="85"/>
      <c r="C21" s="89"/>
      <c r="D21" s="90"/>
      <c r="E21" s="116"/>
      <c r="F21" s="121" t="s">
        <v>53</v>
      </c>
      <c r="G21" s="122"/>
      <c r="H21" s="123"/>
      <c r="I21" s="85"/>
      <c r="J21" s="85"/>
      <c r="K21" s="85"/>
      <c r="L21" s="90"/>
      <c r="M21" s="7"/>
      <c r="N21" s="13"/>
      <c r="O21" s="13"/>
      <c r="P21" s="13"/>
      <c r="Q21" s="7"/>
      <c r="R21" s="7"/>
      <c r="S21" s="12"/>
      <c r="T21" s="14"/>
      <c r="U21" s="12"/>
      <c r="V21" s="14"/>
    </row>
    <row r="22" spans="1:22" s="118" customFormat="1" ht="14.25" customHeight="1">
      <c r="A22" s="88"/>
      <c r="B22" s="85"/>
      <c r="C22" s="89"/>
      <c r="D22" s="90"/>
      <c r="E22" s="116"/>
      <c r="F22" s="121"/>
      <c r="G22" s="122"/>
      <c r="H22" s="123"/>
      <c r="I22" s="85"/>
      <c r="J22" s="85"/>
      <c r="K22" s="85"/>
      <c r="L22" s="90"/>
      <c r="M22" s="7"/>
      <c r="N22" s="13"/>
      <c r="O22" s="13"/>
      <c r="P22" s="13"/>
      <c r="Q22" s="7"/>
      <c r="R22" s="7"/>
      <c r="S22" s="12"/>
      <c r="T22" s="14"/>
      <c r="U22" s="12"/>
      <c r="V22" s="14"/>
    </row>
    <row r="23" spans="1:22" s="118" customFormat="1" ht="14.25" customHeight="1">
      <c r="A23" s="88"/>
      <c r="B23" s="85"/>
      <c r="C23" s="89"/>
      <c r="D23" s="90"/>
      <c r="E23" s="116"/>
      <c r="F23" s="124" t="s">
        <v>51</v>
      </c>
      <c r="G23" s="122"/>
      <c r="H23" s="123"/>
      <c r="I23" s="85"/>
      <c r="J23" s="85"/>
      <c r="K23" s="85"/>
      <c r="L23" s="90"/>
      <c r="M23" s="7"/>
      <c r="N23" s="13"/>
      <c r="O23" s="13"/>
      <c r="P23" s="13"/>
      <c r="Q23" s="7"/>
      <c r="R23" s="7"/>
      <c r="S23" s="12"/>
      <c r="T23" s="14"/>
      <c r="U23" s="12"/>
      <c r="V23" s="14"/>
    </row>
    <row r="24" spans="1:22" s="118" customFormat="1" ht="14.25" customHeight="1">
      <c r="A24" s="88"/>
      <c r="B24" s="85"/>
      <c r="C24" s="89"/>
      <c r="D24" s="90"/>
      <c r="E24" s="116"/>
      <c r="F24" s="121" t="s">
        <v>53</v>
      </c>
      <c r="G24" s="122"/>
      <c r="H24" s="123"/>
      <c r="I24" s="85"/>
      <c r="J24" s="85"/>
      <c r="K24" s="85"/>
      <c r="L24" s="90"/>
      <c r="M24" s="7"/>
      <c r="N24" s="13"/>
      <c r="O24" s="13"/>
      <c r="P24" s="13"/>
      <c r="Q24" s="7"/>
      <c r="R24" s="7"/>
      <c r="S24" s="12"/>
      <c r="T24" s="14"/>
      <c r="U24" s="12"/>
      <c r="V24" s="14"/>
    </row>
    <row r="25" spans="1:22" s="118" customFormat="1" ht="14.25" customHeight="1">
      <c r="A25" s="88"/>
      <c r="B25" s="85"/>
      <c r="C25" s="89"/>
      <c r="D25" s="90"/>
      <c r="E25" s="116"/>
      <c r="F25" s="121"/>
      <c r="G25" s="122"/>
      <c r="H25" s="123"/>
      <c r="I25" s="85"/>
      <c r="J25" s="85"/>
      <c r="K25" s="85"/>
      <c r="L25" s="90"/>
      <c r="M25" s="7"/>
      <c r="N25" s="13"/>
      <c r="O25" s="13"/>
      <c r="P25" s="13"/>
      <c r="Q25" s="7"/>
      <c r="R25" s="7"/>
      <c r="S25" s="12"/>
      <c r="T25" s="14"/>
      <c r="U25" s="12"/>
      <c r="V25" s="14"/>
    </row>
    <row r="26" spans="1:22" s="118" customFormat="1" ht="14.25" customHeight="1">
      <c r="A26" s="88"/>
      <c r="B26" s="85"/>
      <c r="C26" s="89"/>
      <c r="D26" s="90"/>
      <c r="E26" s="116"/>
      <c r="F26" s="124" t="s">
        <v>52</v>
      </c>
      <c r="G26" s="122"/>
      <c r="H26" s="123"/>
      <c r="I26" s="85"/>
      <c r="J26" s="85"/>
      <c r="K26" s="85"/>
      <c r="L26" s="90"/>
      <c r="M26" s="7"/>
      <c r="N26" s="13"/>
      <c r="O26" s="13"/>
      <c r="P26" s="13"/>
      <c r="Q26" s="7"/>
      <c r="R26" s="7"/>
      <c r="S26" s="12"/>
      <c r="T26" s="14"/>
      <c r="U26" s="12"/>
      <c r="V26" s="14"/>
    </row>
    <row r="27" spans="1:22" s="118" customFormat="1" ht="14.25" customHeight="1">
      <c r="A27" s="88"/>
      <c r="B27" s="85"/>
      <c r="C27" s="89"/>
      <c r="D27" s="90"/>
      <c r="E27" s="116"/>
      <c r="F27" s="121" t="s">
        <v>53</v>
      </c>
      <c r="G27" s="122"/>
      <c r="H27" s="123"/>
      <c r="I27" s="85"/>
      <c r="J27" s="85"/>
      <c r="K27" s="85"/>
      <c r="L27" s="90"/>
      <c r="M27" s="7"/>
      <c r="N27" s="13"/>
      <c r="O27" s="13"/>
      <c r="P27" s="13"/>
      <c r="Q27" s="7"/>
      <c r="R27" s="7"/>
      <c r="S27" s="12"/>
      <c r="T27" s="14"/>
      <c r="U27" s="12"/>
      <c r="V27" s="14"/>
    </row>
    <row r="28" spans="1:22" s="118" customFormat="1" ht="14.25" customHeight="1">
      <c r="A28" s="88"/>
      <c r="B28" s="85"/>
      <c r="C28" s="89"/>
      <c r="D28" s="90"/>
      <c r="E28" s="119"/>
      <c r="F28" s="122"/>
      <c r="G28" s="122"/>
      <c r="H28" s="121"/>
      <c r="I28" s="85"/>
      <c r="J28" s="85"/>
      <c r="K28" s="85"/>
      <c r="L28" s="90"/>
      <c r="M28" s="7"/>
      <c r="N28" s="13"/>
      <c r="O28" s="13"/>
      <c r="P28" s="13"/>
      <c r="Q28" s="7"/>
      <c r="R28" s="7"/>
      <c r="S28" s="12"/>
      <c r="T28" s="14"/>
      <c r="U28" s="12"/>
      <c r="V28" s="14"/>
    </row>
    <row r="29" spans="1:22" s="118" customFormat="1" ht="14.25" customHeight="1">
      <c r="A29" s="88"/>
      <c r="B29" s="85"/>
      <c r="C29" s="89"/>
      <c r="D29" s="90"/>
      <c r="E29" s="120"/>
      <c r="F29" s="117" t="s">
        <v>28</v>
      </c>
      <c r="G29" s="114"/>
      <c r="H29" s="115"/>
      <c r="I29" s="85"/>
      <c r="J29" s="85"/>
      <c r="K29" s="85"/>
      <c r="L29" s="90"/>
      <c r="M29" s="7"/>
      <c r="N29" s="13"/>
      <c r="O29" s="13"/>
      <c r="P29" s="13"/>
      <c r="Q29" s="7"/>
      <c r="R29" s="7"/>
      <c r="S29" s="12"/>
      <c r="T29" s="14"/>
      <c r="U29" s="12"/>
      <c r="V29" s="14"/>
    </row>
    <row r="30" spans="1:22" s="118" customFormat="1" ht="14.25" customHeight="1">
      <c r="A30" s="88"/>
      <c r="B30" s="85"/>
      <c r="C30" s="89"/>
      <c r="D30" s="90"/>
      <c r="E30" s="116"/>
      <c r="F30" s="139" t="s">
        <v>53</v>
      </c>
      <c r="G30" s="140"/>
      <c r="H30" s="141"/>
      <c r="I30" s="85"/>
      <c r="J30" s="85"/>
      <c r="K30" s="85"/>
      <c r="L30" s="90"/>
      <c r="M30" s="7"/>
      <c r="N30" s="13"/>
      <c r="O30" s="13"/>
      <c r="P30" s="13"/>
      <c r="Q30" s="7"/>
      <c r="R30" s="7"/>
      <c r="S30" s="12"/>
      <c r="T30" s="14"/>
      <c r="U30" s="12"/>
      <c r="V30" s="14"/>
    </row>
    <row r="31" spans="1:22" s="118" customFormat="1" ht="14.25" customHeight="1">
      <c r="A31" s="88"/>
      <c r="B31" s="85"/>
      <c r="C31" s="89"/>
      <c r="D31" s="90"/>
      <c r="E31" s="116"/>
      <c r="F31" s="121"/>
      <c r="G31" s="122"/>
      <c r="H31" s="115"/>
      <c r="I31" s="85"/>
      <c r="J31" s="85"/>
      <c r="K31" s="85"/>
      <c r="L31" s="90"/>
      <c r="M31" s="7"/>
      <c r="N31" s="13"/>
      <c r="O31" s="13"/>
      <c r="P31" s="13"/>
      <c r="Q31" s="7"/>
      <c r="R31" s="7"/>
      <c r="S31" s="12"/>
      <c r="T31" s="14"/>
      <c r="U31" s="12"/>
      <c r="V31" s="14"/>
    </row>
    <row r="32" spans="1:22" s="118" customFormat="1" ht="14.25" customHeight="1">
      <c r="A32" s="88"/>
      <c r="B32" s="85"/>
      <c r="C32" s="89"/>
      <c r="D32" s="90"/>
      <c r="E32" s="116"/>
      <c r="F32" s="121"/>
      <c r="G32" s="122"/>
      <c r="H32" s="115"/>
      <c r="I32" s="85"/>
      <c r="J32" s="85"/>
      <c r="K32" s="85"/>
      <c r="L32" s="90"/>
      <c r="M32" s="7"/>
      <c r="N32" s="13"/>
      <c r="O32" s="13"/>
      <c r="P32" s="13"/>
      <c r="Q32" s="7"/>
      <c r="R32" s="7"/>
      <c r="S32" s="12"/>
      <c r="T32" s="14"/>
      <c r="U32" s="12"/>
      <c r="V32" s="14"/>
    </row>
    <row r="33" spans="1:22" s="118" customFormat="1" ht="14.25" customHeight="1">
      <c r="A33" s="88"/>
      <c r="B33" s="85"/>
      <c r="C33" s="89"/>
      <c r="D33" s="90"/>
      <c r="E33" s="116"/>
      <c r="F33" s="124" t="s">
        <v>54</v>
      </c>
      <c r="H33" s="115"/>
      <c r="I33" s="85"/>
      <c r="J33" s="85"/>
      <c r="K33" s="85"/>
      <c r="L33" s="90"/>
      <c r="M33" s="7"/>
      <c r="N33" s="13"/>
      <c r="O33" s="13"/>
      <c r="P33" s="13"/>
      <c r="Q33" s="7"/>
      <c r="R33" s="7"/>
      <c r="S33" s="12"/>
      <c r="T33" s="14"/>
      <c r="U33" s="12"/>
      <c r="V33" s="14"/>
    </row>
    <row r="34" spans="1:22" s="118" customFormat="1" ht="15.75" customHeight="1">
      <c r="A34" s="88"/>
      <c r="B34" s="85"/>
      <c r="C34" s="89"/>
      <c r="D34" s="90"/>
      <c r="E34" s="116"/>
      <c r="F34" s="135" t="s">
        <v>53</v>
      </c>
      <c r="G34" s="86"/>
      <c r="H34" s="115"/>
      <c r="I34" s="85"/>
      <c r="J34" s="85"/>
      <c r="K34" s="85"/>
      <c r="L34" s="90"/>
      <c r="M34" s="7"/>
      <c r="N34" s="13"/>
      <c r="O34" s="13"/>
      <c r="P34" s="13"/>
      <c r="Q34" s="7"/>
      <c r="R34" s="7"/>
      <c r="S34" s="12"/>
      <c r="T34" s="14"/>
      <c r="U34" s="12"/>
      <c r="V34" s="14"/>
    </row>
    <row r="35" spans="1:22" s="118" customFormat="1" ht="15.75" customHeight="1">
      <c r="A35" s="88"/>
      <c r="B35" s="85"/>
      <c r="C35" s="89"/>
      <c r="D35" s="90"/>
      <c r="E35" s="116"/>
      <c r="F35" s="135"/>
      <c r="G35" s="86"/>
      <c r="H35" s="115"/>
      <c r="I35" s="85"/>
      <c r="J35" s="85"/>
      <c r="K35" s="85"/>
      <c r="L35" s="90"/>
      <c r="M35" s="7"/>
      <c r="N35" s="13"/>
      <c r="O35" s="13"/>
      <c r="P35" s="13"/>
      <c r="Q35" s="7"/>
      <c r="R35" s="7"/>
      <c r="S35" s="12"/>
      <c r="T35" s="14"/>
      <c r="U35" s="12"/>
      <c r="V35" s="14"/>
    </row>
    <row r="36" spans="1:22" s="118" customFormat="1" ht="15.75" customHeight="1">
      <c r="A36" s="88"/>
      <c r="B36" s="85"/>
      <c r="C36" s="89"/>
      <c r="D36" s="90"/>
      <c r="E36" s="88"/>
      <c r="F36" s="125" t="s">
        <v>55</v>
      </c>
      <c r="G36" s="85"/>
      <c r="H36" s="90"/>
      <c r="I36" s="85"/>
      <c r="J36" s="85"/>
      <c r="K36" s="85"/>
      <c r="L36" s="90"/>
      <c r="M36" s="7"/>
      <c r="N36" s="13"/>
      <c r="O36" s="13"/>
      <c r="P36" s="13"/>
      <c r="Q36" s="7"/>
      <c r="R36" s="7"/>
      <c r="S36" s="12"/>
      <c r="T36" s="14"/>
      <c r="U36" s="12"/>
      <c r="V36" s="14"/>
    </row>
    <row r="37" spans="1:22" s="118" customFormat="1" ht="13.5" customHeight="1">
      <c r="A37" s="88"/>
      <c r="B37" s="85"/>
      <c r="C37" s="89"/>
      <c r="D37" s="90"/>
      <c r="E37" s="88" t="s">
        <v>99</v>
      </c>
      <c r="F37" s="91" t="s">
        <v>93</v>
      </c>
      <c r="G37" s="85" t="s">
        <v>26</v>
      </c>
      <c r="H37" s="90">
        <v>2000000</v>
      </c>
      <c r="I37" s="85"/>
      <c r="J37" s="85"/>
      <c r="K37" s="85"/>
      <c r="L37" s="90"/>
      <c r="M37" s="7"/>
      <c r="N37" s="13"/>
      <c r="O37" s="13"/>
      <c r="P37" s="13"/>
      <c r="Q37" s="7"/>
      <c r="R37" s="7"/>
      <c r="S37" s="12"/>
      <c r="T37" s="14"/>
      <c r="U37" s="12"/>
      <c r="V37" s="14"/>
    </row>
    <row r="38" spans="1:22" s="132" customFormat="1" ht="15.75" customHeight="1">
      <c r="A38" s="127"/>
      <c r="B38" s="128"/>
      <c r="C38" s="128"/>
      <c r="D38" s="129"/>
      <c r="E38" s="88" t="s">
        <v>99</v>
      </c>
      <c r="F38" s="91" t="s">
        <v>94</v>
      </c>
      <c r="G38" s="128" t="s">
        <v>26</v>
      </c>
      <c r="H38" s="133">
        <v>840000</v>
      </c>
      <c r="I38" s="128"/>
      <c r="J38" s="128"/>
      <c r="K38" s="128"/>
      <c r="L38" s="129"/>
      <c r="M38" s="130"/>
      <c r="N38" s="131"/>
      <c r="O38" s="131"/>
      <c r="P38" s="131"/>
      <c r="Q38" s="130"/>
      <c r="R38" s="130"/>
      <c r="S38" s="130"/>
      <c r="T38" s="131"/>
      <c r="U38" s="130"/>
      <c r="V38" s="131"/>
    </row>
    <row r="39" spans="1:22" s="132" customFormat="1" ht="15" customHeight="1">
      <c r="A39" s="127"/>
      <c r="B39" s="128"/>
      <c r="C39" s="128"/>
      <c r="D39" s="129"/>
      <c r="E39" s="88" t="s">
        <v>99</v>
      </c>
      <c r="F39" s="91" t="s">
        <v>95</v>
      </c>
      <c r="G39" s="114" t="s">
        <v>26</v>
      </c>
      <c r="H39" s="133">
        <v>1000000</v>
      </c>
      <c r="I39" s="128"/>
      <c r="J39" s="128"/>
      <c r="K39" s="128"/>
      <c r="L39" s="129"/>
      <c r="M39" s="130"/>
      <c r="N39" s="131"/>
      <c r="O39" s="131"/>
      <c r="P39" s="131"/>
      <c r="Q39" s="130"/>
      <c r="R39" s="130"/>
      <c r="S39" s="130"/>
      <c r="T39" s="131"/>
      <c r="U39" s="130"/>
      <c r="V39" s="131"/>
    </row>
    <row r="40" spans="1:22" s="132" customFormat="1" ht="15.75" customHeight="1">
      <c r="A40" s="127"/>
      <c r="B40" s="128"/>
      <c r="C40" s="128"/>
      <c r="D40" s="129"/>
      <c r="E40" s="88" t="s">
        <v>99</v>
      </c>
      <c r="F40" s="91" t="s">
        <v>96</v>
      </c>
      <c r="G40" s="114" t="s">
        <v>26</v>
      </c>
      <c r="H40" s="133">
        <v>1000000</v>
      </c>
      <c r="I40" s="128"/>
      <c r="J40" s="128"/>
      <c r="K40" s="128"/>
      <c r="L40" s="129"/>
      <c r="M40" s="130"/>
      <c r="N40" s="131"/>
      <c r="O40" s="131"/>
      <c r="P40" s="131"/>
      <c r="Q40" s="130"/>
      <c r="R40" s="130"/>
      <c r="S40" s="130"/>
      <c r="T40" s="131"/>
      <c r="U40" s="130"/>
      <c r="V40" s="131"/>
    </row>
    <row r="41" spans="1:22" s="132" customFormat="1" ht="15" customHeight="1">
      <c r="A41" s="127"/>
      <c r="B41" s="128"/>
      <c r="C41" s="128"/>
      <c r="D41" s="129"/>
      <c r="E41" s="88" t="s">
        <v>99</v>
      </c>
      <c r="F41" s="91" t="s">
        <v>97</v>
      </c>
      <c r="G41" s="114" t="s">
        <v>26</v>
      </c>
      <c r="H41" s="133">
        <v>1500000</v>
      </c>
      <c r="I41" s="128"/>
      <c r="J41" s="128"/>
      <c r="K41" s="128"/>
      <c r="L41" s="129"/>
      <c r="M41" s="130"/>
      <c r="N41" s="131"/>
      <c r="O41" s="131"/>
      <c r="P41" s="131"/>
      <c r="Q41" s="130"/>
      <c r="R41" s="130"/>
      <c r="S41" s="130"/>
      <c r="T41" s="131"/>
      <c r="U41" s="130"/>
      <c r="V41" s="131"/>
    </row>
    <row r="42" spans="1:22" s="118" customFormat="1" ht="14.25" customHeight="1">
      <c r="A42" s="88"/>
      <c r="B42" s="85"/>
      <c r="C42" s="89"/>
      <c r="D42" s="90"/>
      <c r="E42" s="88" t="s">
        <v>99</v>
      </c>
      <c r="F42" s="91" t="s">
        <v>98</v>
      </c>
      <c r="G42" s="114" t="s">
        <v>26</v>
      </c>
      <c r="H42" s="90">
        <v>1250000</v>
      </c>
      <c r="I42" s="85"/>
      <c r="J42" s="85"/>
      <c r="K42" s="85"/>
      <c r="L42" s="90"/>
      <c r="M42" s="7"/>
      <c r="N42" s="13"/>
      <c r="O42" s="13"/>
      <c r="P42" s="13"/>
      <c r="Q42" s="7"/>
      <c r="R42" s="7"/>
      <c r="S42" s="12"/>
      <c r="T42" s="14"/>
      <c r="U42" s="12"/>
      <c r="V42" s="14"/>
    </row>
    <row r="43" spans="1:22" s="118" customFormat="1" ht="14.25" customHeight="1">
      <c r="A43" s="88"/>
      <c r="B43" s="85"/>
      <c r="C43" s="89"/>
      <c r="D43" s="90"/>
      <c r="E43" s="88"/>
      <c r="F43" s="91"/>
      <c r="G43" s="114"/>
      <c r="H43" s="90"/>
      <c r="I43" s="85"/>
      <c r="J43" s="85"/>
      <c r="K43" s="85"/>
      <c r="L43" s="90"/>
      <c r="M43" s="7"/>
      <c r="N43" s="13"/>
      <c r="O43" s="13"/>
      <c r="P43" s="13"/>
      <c r="Q43" s="7"/>
      <c r="R43" s="7"/>
      <c r="S43" s="12"/>
      <c r="T43" s="14"/>
      <c r="U43" s="12"/>
      <c r="V43" s="14"/>
    </row>
    <row r="44" spans="1:22" s="15" customFormat="1">
      <c r="A44" s="106" t="s">
        <v>4</v>
      </c>
      <c r="B44" s="107"/>
      <c r="C44" s="106"/>
      <c r="D44" s="92">
        <f>SUM(D16:D42)</f>
        <v>9190000</v>
      </c>
      <c r="E44" s="92"/>
      <c r="F44" s="92"/>
      <c r="G44" s="92"/>
      <c r="H44" s="92">
        <f>SUM(H16:H43)</f>
        <v>9190000</v>
      </c>
      <c r="I44" s="107"/>
      <c r="J44" s="107"/>
      <c r="K44" s="107"/>
      <c r="L44" s="92"/>
      <c r="M44" s="17"/>
      <c r="N44" s="18"/>
      <c r="O44" s="18"/>
      <c r="P44" s="18"/>
      <c r="Q44" s="17"/>
      <c r="R44" s="17"/>
      <c r="S44" s="16"/>
      <c r="T44" s="19"/>
      <c r="U44" s="16"/>
      <c r="V44" s="19"/>
    </row>
    <row r="45" spans="1:22" s="15" customFormat="1">
      <c r="A45" s="108" t="s">
        <v>14</v>
      </c>
      <c r="B45" s="109"/>
      <c r="C45" s="108"/>
      <c r="D45" s="93"/>
      <c r="E45" s="93"/>
      <c r="F45" s="93"/>
      <c r="G45" s="93"/>
      <c r="H45" s="93">
        <f>D44-H44</f>
        <v>0</v>
      </c>
      <c r="I45" s="109"/>
      <c r="J45" s="109"/>
      <c r="K45" s="109"/>
      <c r="L45" s="93"/>
      <c r="M45" s="17"/>
      <c r="N45" s="18"/>
      <c r="O45" s="18"/>
      <c r="P45" s="18"/>
      <c r="Q45" s="17"/>
      <c r="R45" s="17"/>
      <c r="S45" s="16"/>
      <c r="T45" s="19"/>
      <c r="U45" s="16"/>
      <c r="V45" s="19"/>
    </row>
    <row r="46" spans="1:22" s="2" customFormat="1" ht="6.75" customHeight="1">
      <c r="A46" s="75"/>
      <c r="B46" s="76"/>
      <c r="C46" s="75"/>
      <c r="D46" s="77"/>
      <c r="E46" s="94"/>
      <c r="F46" s="95"/>
      <c r="G46" s="95"/>
      <c r="H46" s="96"/>
      <c r="I46" s="76"/>
      <c r="J46" s="76"/>
      <c r="K46" s="76"/>
      <c r="L46" s="77"/>
    </row>
    <row r="47" spans="1:22" s="2" customFormat="1">
      <c r="A47" s="110" t="s">
        <v>6</v>
      </c>
      <c r="B47" s="76"/>
      <c r="C47" s="75"/>
      <c r="D47" s="77"/>
      <c r="E47" s="75"/>
      <c r="F47" s="97"/>
      <c r="G47" s="76"/>
      <c r="H47" s="77"/>
      <c r="I47" s="98"/>
      <c r="J47" s="76"/>
      <c r="K47" s="77"/>
      <c r="L47" s="99" t="s">
        <v>90</v>
      </c>
    </row>
    <row r="48" spans="1:22" s="2" customFormat="1">
      <c r="A48" s="110" t="s">
        <v>17</v>
      </c>
      <c r="B48" s="76"/>
      <c r="C48" s="75"/>
      <c r="D48" s="77"/>
      <c r="E48" s="75"/>
      <c r="F48" s="97"/>
      <c r="G48" s="76"/>
      <c r="H48" s="77"/>
      <c r="I48" s="98"/>
      <c r="J48" s="76"/>
      <c r="K48" s="77"/>
      <c r="L48" s="99" t="s">
        <v>10</v>
      </c>
    </row>
    <row r="49" spans="1:12" s="2" customFormat="1">
      <c r="A49" s="110" t="s">
        <v>16</v>
      </c>
      <c r="B49" s="76"/>
      <c r="C49" s="75"/>
      <c r="D49" s="77"/>
      <c r="E49" s="100"/>
      <c r="F49" s="101"/>
      <c r="G49" s="76"/>
      <c r="H49" s="77"/>
      <c r="I49" s="98"/>
      <c r="J49" s="76"/>
      <c r="K49" s="77"/>
      <c r="L49" s="99"/>
    </row>
    <row r="50" spans="1:12" s="2" customFormat="1">
      <c r="A50" s="110"/>
      <c r="B50" s="76"/>
      <c r="C50" s="75"/>
      <c r="D50" s="77"/>
      <c r="E50" s="100"/>
      <c r="F50" s="101"/>
      <c r="G50" s="76"/>
      <c r="H50" s="77"/>
      <c r="I50" s="98"/>
      <c r="J50" s="76"/>
      <c r="K50" s="77"/>
      <c r="L50" s="99"/>
    </row>
    <row r="51" spans="1:12" s="2" customFormat="1">
      <c r="A51" s="75"/>
      <c r="B51" s="76"/>
      <c r="C51" s="75"/>
      <c r="D51" s="77"/>
      <c r="E51" s="100"/>
      <c r="F51" s="101"/>
      <c r="G51" s="76"/>
      <c r="H51" s="77"/>
      <c r="I51" s="98"/>
      <c r="J51" s="76"/>
      <c r="K51" s="77"/>
      <c r="L51" s="99"/>
    </row>
    <row r="52" spans="1:12" s="2" customFormat="1">
      <c r="A52" s="102" t="s">
        <v>18</v>
      </c>
      <c r="B52" s="76"/>
      <c r="C52" s="75"/>
      <c r="D52" s="77"/>
      <c r="E52" s="75"/>
      <c r="F52" s="77"/>
      <c r="G52" s="76"/>
      <c r="H52" s="77"/>
      <c r="I52" s="103"/>
      <c r="J52" s="104"/>
      <c r="K52" s="105"/>
      <c r="L52" s="126" t="s">
        <v>57</v>
      </c>
    </row>
    <row r="53" spans="1:12" s="2" customFormat="1" ht="12" customHeight="1">
      <c r="A53" s="75"/>
      <c r="B53" s="76"/>
      <c r="C53" s="75"/>
      <c r="D53" s="77"/>
      <c r="E53" s="75"/>
      <c r="F53" s="76"/>
      <c r="G53" s="76"/>
      <c r="H53" s="77"/>
      <c r="I53" s="76"/>
      <c r="J53" s="76"/>
      <c r="K53" s="76"/>
      <c r="L53" s="77"/>
    </row>
    <row r="54" spans="1:12" s="2" customFormat="1">
      <c r="A54" s="75"/>
      <c r="B54" s="76"/>
      <c r="C54" s="75"/>
      <c r="D54" s="77"/>
      <c r="E54" s="75"/>
      <c r="F54" s="76"/>
      <c r="G54" s="76"/>
      <c r="H54" s="77"/>
      <c r="I54" s="76"/>
      <c r="J54" s="76"/>
      <c r="K54" s="76"/>
      <c r="L54" s="77"/>
    </row>
    <row r="55" spans="1:12" s="2" customFormat="1">
      <c r="A55" s="75"/>
      <c r="B55" s="76"/>
      <c r="C55" s="75"/>
      <c r="D55" s="77"/>
      <c r="E55" s="75"/>
      <c r="F55" s="76"/>
      <c r="G55" s="76"/>
      <c r="H55" s="77"/>
      <c r="I55" s="76"/>
      <c r="J55" s="76"/>
      <c r="K55" s="76"/>
      <c r="L55" s="77"/>
    </row>
    <row r="56" spans="1:12" s="2" customFormat="1">
      <c r="A56" s="75"/>
      <c r="B56" s="76"/>
      <c r="C56" s="75"/>
      <c r="D56" s="77"/>
      <c r="E56" s="75"/>
      <c r="F56" s="76"/>
      <c r="G56" s="76"/>
      <c r="H56" s="77"/>
      <c r="I56" s="76"/>
      <c r="J56" s="76"/>
      <c r="K56" s="76"/>
      <c r="L56" s="77"/>
    </row>
    <row r="57" spans="1:12" s="2" customFormat="1">
      <c r="A57" s="75"/>
      <c r="B57" s="76"/>
      <c r="C57" s="75"/>
      <c r="D57" s="77"/>
      <c r="E57" s="75"/>
      <c r="F57" s="76"/>
      <c r="G57" s="76"/>
      <c r="H57" s="77"/>
      <c r="I57" s="76"/>
      <c r="J57" s="76"/>
      <c r="K57" s="76"/>
      <c r="L57" s="77"/>
    </row>
    <row r="58" spans="1:12" s="2" customFormat="1">
      <c r="A58" s="75"/>
      <c r="B58" s="76"/>
      <c r="C58" s="75"/>
      <c r="D58" s="77"/>
      <c r="E58" s="75"/>
      <c r="F58" s="76"/>
      <c r="G58" s="76"/>
      <c r="H58" s="77"/>
      <c r="I58" s="76"/>
      <c r="J58" s="76"/>
      <c r="K58" s="76"/>
      <c r="L58" s="77"/>
    </row>
  </sheetData>
  <mergeCells count="7">
    <mergeCell ref="A14:D14"/>
    <mergeCell ref="F14:H14"/>
    <mergeCell ref="A1:L1"/>
    <mergeCell ref="A2:L2"/>
    <mergeCell ref="A3:L3"/>
    <mergeCell ref="A4:L4"/>
    <mergeCell ref="A6:H6"/>
  </mergeCells>
  <pageMargins left="0.66" right="0.47" top="0.66" bottom="1" header="0.5" footer="0.5"/>
  <pageSetup orientation="landscape" horizontalDpi="4294967293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Y40"/>
  <sheetViews>
    <sheetView tabSelected="1" topLeftCell="A9" workbookViewId="0">
      <selection sqref="A1:L24"/>
    </sheetView>
  </sheetViews>
  <sheetFormatPr defaultRowHeight="12.75"/>
  <cols>
    <col min="1" max="1" width="10" style="4" customWidth="1"/>
    <col min="2" max="2" width="19" customWidth="1"/>
    <col min="3" max="3" width="10.5703125" style="4" customWidth="1"/>
    <col min="4" max="4" width="11.140625" style="3" customWidth="1"/>
    <col min="5" max="5" width="2.28515625" style="3" customWidth="1"/>
    <col min="6" max="6" width="10.42578125" style="4" customWidth="1"/>
    <col min="7" max="7" width="25.5703125" customWidth="1"/>
    <col min="8" max="8" width="9.28515625" customWidth="1"/>
    <col min="9" max="9" width="15.7109375" style="3" customWidth="1"/>
    <col min="10" max="10" width="9.140625" hidden="1" customWidth="1"/>
    <col min="11" max="11" width="6.28515625" hidden="1" customWidth="1"/>
    <col min="12" max="12" width="9.140625" hidden="1" customWidth="1"/>
    <col min="13" max="13" width="10.7109375" style="3" customWidth="1"/>
    <col min="14" max="14" width="12.7109375" style="3" customWidth="1"/>
    <col min="15" max="15" width="9.7109375" style="3" customWidth="1"/>
    <col min="16" max="16" width="10.42578125" style="3" customWidth="1"/>
  </cols>
  <sheetData>
    <row r="1" spans="1:25" ht="16.5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25" ht="16.5">
      <c r="A2" s="151" t="s">
        <v>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25" ht="33.75">
      <c r="A3" s="152" t="s">
        <v>15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25">
      <c r="A4" s="153" t="s">
        <v>8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</row>
    <row r="6" spans="1:25" s="20" customFormat="1">
      <c r="A6" s="154"/>
      <c r="B6" s="154"/>
      <c r="C6" s="154"/>
      <c r="D6" s="154"/>
      <c r="E6" s="154"/>
      <c r="F6" s="154"/>
      <c r="G6" s="154"/>
      <c r="H6" s="154"/>
      <c r="I6" s="154"/>
      <c r="M6" s="21"/>
      <c r="N6" s="21"/>
      <c r="O6" s="21"/>
      <c r="P6" s="21"/>
    </row>
    <row r="7" spans="1:25" s="20" customFormat="1">
      <c r="A7" s="22"/>
      <c r="B7" s="22"/>
      <c r="C7" s="22"/>
      <c r="D7" s="22"/>
      <c r="E7" s="22"/>
      <c r="F7" s="22"/>
      <c r="G7" s="22"/>
      <c r="H7" s="22"/>
      <c r="I7" s="22"/>
      <c r="M7" s="21"/>
      <c r="N7" s="21"/>
      <c r="O7" s="21"/>
      <c r="P7" s="21"/>
    </row>
    <row r="8" spans="1:25" s="20" customFormat="1" ht="15">
      <c r="A8" s="23" t="s">
        <v>13</v>
      </c>
      <c r="B8" s="22"/>
      <c r="C8" s="24" t="s">
        <v>34</v>
      </c>
      <c r="D8" s="22"/>
      <c r="E8" s="22"/>
      <c r="F8" s="22"/>
      <c r="G8" s="22"/>
      <c r="H8" s="22"/>
      <c r="I8" s="22"/>
      <c r="M8" s="21"/>
      <c r="N8" s="21"/>
      <c r="O8" s="21"/>
      <c r="P8" s="21"/>
    </row>
    <row r="9" spans="1:25" s="20" customFormat="1" ht="15">
      <c r="A9" s="23" t="s">
        <v>12</v>
      </c>
      <c r="B9" s="22"/>
      <c r="C9" s="24" t="s">
        <v>33</v>
      </c>
      <c r="D9" s="22"/>
      <c r="E9" s="22"/>
      <c r="F9" s="22"/>
      <c r="G9" s="22"/>
      <c r="H9" s="22"/>
      <c r="I9" s="22"/>
      <c r="M9" s="21"/>
      <c r="N9" s="21"/>
      <c r="O9" s="21"/>
      <c r="P9" s="21"/>
    </row>
    <row r="10" spans="1:25" s="20" customFormat="1" ht="30" customHeight="1">
      <c r="A10" s="73" t="s">
        <v>11</v>
      </c>
      <c r="B10" s="22"/>
      <c r="C10" s="158" t="s">
        <v>35</v>
      </c>
      <c r="D10" s="159"/>
      <c r="E10" s="159"/>
      <c r="F10" s="159"/>
      <c r="G10" s="159"/>
      <c r="H10" s="159"/>
      <c r="I10" s="159"/>
      <c r="M10" s="21"/>
      <c r="N10" s="21"/>
      <c r="O10" s="21"/>
      <c r="P10" s="21"/>
    </row>
    <row r="11" spans="1:25" s="20" customFormat="1">
      <c r="A11" s="23"/>
      <c r="B11" s="22"/>
      <c r="C11" s="25"/>
      <c r="D11" s="22"/>
      <c r="E11" s="22"/>
      <c r="F11" s="22"/>
      <c r="G11" s="22"/>
      <c r="H11" s="22"/>
      <c r="I11" s="22"/>
      <c r="M11" s="21"/>
      <c r="N11" s="21"/>
      <c r="O11" s="21"/>
      <c r="P11" s="21"/>
    </row>
    <row r="12" spans="1:25" s="33" customFormat="1">
      <c r="D12" s="40"/>
      <c r="E12" s="40"/>
      <c r="I12" s="40"/>
      <c r="Q12" s="28"/>
      <c r="R12" s="29"/>
      <c r="S12" s="29"/>
      <c r="T12" s="29"/>
      <c r="U12" s="28"/>
      <c r="V12" s="28"/>
      <c r="W12" s="30"/>
      <c r="X12" s="31"/>
      <c r="Y12" s="30"/>
    </row>
    <row r="13" spans="1:25" s="32" customFormat="1" ht="14.25" hidden="1" customHeight="1">
      <c r="A13" s="43"/>
      <c r="C13" s="39"/>
      <c r="D13" s="34"/>
      <c r="E13" s="34"/>
      <c r="F13" s="42"/>
      <c r="G13" s="41"/>
      <c r="H13" s="41"/>
      <c r="I13" s="41"/>
      <c r="M13" s="34"/>
      <c r="N13" s="26"/>
      <c r="O13" s="27"/>
      <c r="P13" s="28"/>
      <c r="Q13" s="28"/>
      <c r="R13" s="29"/>
      <c r="S13" s="29"/>
      <c r="T13" s="29"/>
      <c r="U13" s="28"/>
      <c r="V13" s="28"/>
      <c r="W13" s="30"/>
      <c r="X13" s="31"/>
      <c r="Y13" s="30"/>
    </row>
    <row r="14" spans="1:25" s="32" customFormat="1" ht="30" customHeight="1">
      <c r="A14" s="43"/>
      <c r="C14" s="39"/>
      <c r="D14" s="34"/>
      <c r="E14" s="34"/>
      <c r="F14" s="42"/>
      <c r="G14" s="44"/>
      <c r="H14" s="44"/>
      <c r="I14" s="44"/>
      <c r="M14" s="34"/>
      <c r="N14" s="26"/>
      <c r="O14" s="27"/>
      <c r="P14" s="28"/>
      <c r="Q14" s="28"/>
      <c r="R14" s="29"/>
      <c r="S14" s="29"/>
      <c r="T14" s="29"/>
      <c r="U14" s="28"/>
      <c r="V14" s="28"/>
      <c r="W14" s="30"/>
      <c r="X14" s="31"/>
      <c r="Y14" s="30"/>
    </row>
    <row r="15" spans="1:25" s="64" customFormat="1" ht="40.5" customHeight="1">
      <c r="A15" s="155" t="s">
        <v>29</v>
      </c>
      <c r="B15" s="155"/>
      <c r="C15" s="155"/>
      <c r="D15" s="155"/>
      <c r="E15" s="155"/>
      <c r="F15" s="155"/>
      <c r="G15" s="155"/>
      <c r="H15" s="155"/>
      <c r="I15" s="155"/>
      <c r="M15" s="65"/>
      <c r="N15" s="66"/>
      <c r="O15" s="67"/>
      <c r="P15" s="68"/>
      <c r="Q15" s="68"/>
      <c r="R15" s="69"/>
      <c r="S15" s="69"/>
      <c r="T15" s="69"/>
      <c r="U15" s="68"/>
      <c r="V15" s="68"/>
      <c r="W15" s="65"/>
      <c r="Y15" s="65"/>
    </row>
    <row r="16" spans="1:25" s="64" customFormat="1" ht="27" customHeight="1">
      <c r="A16" s="155" t="s">
        <v>30</v>
      </c>
      <c r="B16" s="155"/>
      <c r="C16" s="155"/>
      <c r="D16" s="155"/>
      <c r="E16" s="155"/>
      <c r="F16" s="155"/>
      <c r="G16" s="155"/>
      <c r="H16" s="155"/>
      <c r="I16" s="155"/>
      <c r="M16" s="65"/>
      <c r="N16" s="66"/>
      <c r="O16" s="67"/>
      <c r="P16" s="68"/>
      <c r="Q16" s="68"/>
      <c r="R16" s="69"/>
      <c r="S16" s="69"/>
      <c r="T16" s="69"/>
      <c r="U16" s="68"/>
      <c r="V16" s="68"/>
      <c r="W16" s="65"/>
      <c r="Y16" s="65"/>
    </row>
    <row r="17" spans="1:25" s="58" customFormat="1" ht="70.5" customHeight="1">
      <c r="A17" s="156" t="s">
        <v>31</v>
      </c>
      <c r="B17" s="156"/>
      <c r="C17" s="156"/>
      <c r="D17" s="156"/>
      <c r="E17" s="156"/>
      <c r="F17" s="156"/>
      <c r="G17" s="156"/>
      <c r="H17" s="156"/>
      <c r="I17" s="156"/>
      <c r="M17" s="59"/>
      <c r="N17" s="60"/>
      <c r="O17" s="61"/>
      <c r="P17" s="62"/>
      <c r="Q17" s="62"/>
      <c r="R17" s="63"/>
      <c r="S17" s="63"/>
      <c r="T17" s="63"/>
      <c r="U17" s="62"/>
      <c r="V17" s="62"/>
      <c r="W17" s="59"/>
      <c r="Y17" s="59"/>
    </row>
    <row r="18" spans="1:25" s="58" customFormat="1" ht="26.25">
      <c r="A18" s="157" t="s">
        <v>32</v>
      </c>
      <c r="B18" s="157"/>
      <c r="C18" s="157"/>
      <c r="D18" s="157"/>
      <c r="E18" s="157"/>
      <c r="F18" s="157"/>
      <c r="G18" s="157"/>
      <c r="H18" s="157"/>
      <c r="I18" s="157"/>
      <c r="M18" s="59"/>
      <c r="N18" s="60"/>
      <c r="O18" s="61"/>
      <c r="P18" s="62"/>
      <c r="Q18" s="62"/>
      <c r="R18" s="63"/>
      <c r="S18" s="63"/>
      <c r="T18" s="63"/>
      <c r="U18" s="62"/>
      <c r="V18" s="62"/>
      <c r="W18" s="59"/>
      <c r="Y18" s="59"/>
    </row>
    <row r="19" spans="1:25" s="38" customFormat="1">
      <c r="A19" s="33"/>
      <c r="C19" s="33"/>
      <c r="D19" s="35"/>
      <c r="E19" s="35"/>
      <c r="F19" s="35"/>
      <c r="G19" s="35"/>
      <c r="H19" s="35"/>
      <c r="I19" s="35"/>
      <c r="M19" s="35"/>
      <c r="N19" s="26"/>
      <c r="O19" s="26"/>
      <c r="P19" s="36"/>
      <c r="Q19" s="36"/>
      <c r="R19" s="37"/>
      <c r="S19" s="37"/>
      <c r="T19" s="37"/>
      <c r="U19" s="36"/>
      <c r="V19" s="36"/>
      <c r="W19" s="35"/>
      <c r="Y19" s="35"/>
    </row>
    <row r="20" spans="1:25" s="38" customFormat="1">
      <c r="A20" s="33"/>
      <c r="C20" s="33"/>
      <c r="D20" s="35"/>
      <c r="E20" s="35"/>
      <c r="F20" s="35"/>
      <c r="G20" s="35"/>
      <c r="H20" s="35"/>
      <c r="I20" s="35"/>
      <c r="M20" s="35"/>
      <c r="N20" s="26"/>
      <c r="O20" s="26"/>
      <c r="P20" s="36"/>
      <c r="Q20" s="36"/>
      <c r="R20" s="37"/>
      <c r="S20" s="37"/>
      <c r="T20" s="37"/>
      <c r="U20" s="36"/>
      <c r="V20" s="36"/>
      <c r="W20" s="35"/>
      <c r="Y20" s="35"/>
    </row>
    <row r="21" spans="1:25" s="32" customFormat="1">
      <c r="A21" s="39"/>
      <c r="C21" s="39"/>
      <c r="D21" s="34"/>
      <c r="E21" s="34"/>
      <c r="F21" s="39"/>
      <c r="I21" s="34"/>
      <c r="M21" s="34"/>
      <c r="N21" s="34"/>
      <c r="O21" s="34"/>
      <c r="P21" s="34"/>
    </row>
    <row r="22" spans="1:25" s="32" customFormat="1">
      <c r="A22" s="45"/>
      <c r="B22" s="31"/>
      <c r="C22" s="46"/>
      <c r="D22" s="34"/>
      <c r="E22" s="34"/>
      <c r="F22" s="39"/>
      <c r="G22" s="47"/>
      <c r="H22" s="48"/>
      <c r="I22" s="49"/>
      <c r="J22" s="35"/>
      <c r="K22" s="31"/>
      <c r="L22" s="30"/>
      <c r="M22" s="30"/>
      <c r="N22" s="30"/>
      <c r="O22" s="30"/>
      <c r="P22" s="30"/>
    </row>
    <row r="23" spans="1:25" s="70" customFormat="1" ht="26.25">
      <c r="A23" s="150" t="s">
        <v>0</v>
      </c>
      <c r="B23" s="150"/>
      <c r="C23" s="150"/>
      <c r="D23" s="150"/>
      <c r="E23" s="150"/>
      <c r="F23" s="150"/>
      <c r="G23" s="150"/>
      <c r="H23" s="150"/>
      <c r="I23" s="150"/>
      <c r="J23" s="72"/>
      <c r="L23" s="71"/>
      <c r="M23" s="71"/>
      <c r="N23" s="71"/>
      <c r="O23" s="71"/>
      <c r="P23" s="71"/>
    </row>
    <row r="24" spans="1:25" s="70" customFormat="1" ht="26.25">
      <c r="A24" s="150" t="s">
        <v>36</v>
      </c>
      <c r="B24" s="150"/>
      <c r="C24" s="150"/>
      <c r="D24" s="150"/>
      <c r="E24" s="150"/>
      <c r="F24" s="150"/>
      <c r="G24" s="150"/>
      <c r="H24" s="150"/>
      <c r="I24" s="150"/>
      <c r="J24" s="72"/>
      <c r="L24" s="71"/>
      <c r="M24" s="71"/>
      <c r="N24" s="71"/>
      <c r="O24" s="71"/>
      <c r="P24" s="71"/>
    </row>
    <row r="25" spans="1:25" s="32" customFormat="1">
      <c r="A25" s="46"/>
      <c r="B25" s="31"/>
      <c r="C25" s="46"/>
      <c r="D25" s="30"/>
      <c r="E25" s="30"/>
      <c r="F25" s="49"/>
      <c r="G25" s="50"/>
      <c r="H25" s="48"/>
      <c r="I25" s="30"/>
      <c r="J25" s="35"/>
      <c r="K25" s="31"/>
      <c r="L25" s="30"/>
      <c r="M25" s="30"/>
      <c r="N25" s="30"/>
      <c r="O25" s="30"/>
      <c r="P25" s="30"/>
    </row>
    <row r="26" spans="1:25" s="32" customFormat="1" ht="15.75">
      <c r="A26" s="51"/>
      <c r="B26" s="31"/>
      <c r="C26" s="46"/>
      <c r="D26" s="34"/>
      <c r="E26" s="34"/>
      <c r="F26" s="39"/>
      <c r="G26" s="34"/>
      <c r="H26" s="52"/>
      <c r="I26" s="53"/>
      <c r="J26" s="54"/>
      <c r="K26" s="55"/>
      <c r="L26" s="53"/>
      <c r="M26" s="30"/>
      <c r="N26" s="30"/>
      <c r="O26" s="30"/>
      <c r="P26" s="30"/>
    </row>
    <row r="27" spans="1:25" s="39" customFormat="1" ht="12" customHeight="1">
      <c r="B27" s="32"/>
      <c r="D27" s="34"/>
      <c r="E27" s="34"/>
      <c r="G27" s="32"/>
      <c r="H27" s="32"/>
      <c r="I27" s="34"/>
      <c r="J27" s="32"/>
      <c r="K27" s="32"/>
      <c r="L27" s="32"/>
      <c r="M27" s="34"/>
      <c r="N27" s="34"/>
      <c r="O27" s="34"/>
      <c r="P27" s="34"/>
    </row>
    <row r="28" spans="1:25" s="32" customFormat="1">
      <c r="A28" s="39"/>
      <c r="C28" s="39"/>
      <c r="D28" s="34"/>
      <c r="E28" s="34"/>
      <c r="F28" s="39"/>
      <c r="I28" s="34"/>
      <c r="M28" s="34"/>
      <c r="N28" s="34"/>
      <c r="O28" s="34"/>
      <c r="P28" s="34"/>
    </row>
    <row r="29" spans="1:25" s="32" customFormat="1">
      <c r="A29" s="39"/>
      <c r="C29" s="39"/>
      <c r="D29" s="34"/>
      <c r="E29" s="34"/>
      <c r="F29" s="39"/>
      <c r="I29" s="34"/>
      <c r="M29" s="34"/>
      <c r="N29" s="34"/>
      <c r="O29" s="34"/>
      <c r="P29" s="34"/>
    </row>
    <row r="30" spans="1:25" s="32" customFormat="1">
      <c r="A30" s="39"/>
      <c r="C30" s="39"/>
      <c r="D30" s="34"/>
      <c r="E30" s="34"/>
      <c r="F30" s="39"/>
      <c r="I30" s="34"/>
      <c r="M30" s="34"/>
      <c r="N30" s="34"/>
      <c r="O30" s="34"/>
      <c r="P30" s="34"/>
    </row>
    <row r="31" spans="1:25" s="32" customFormat="1">
      <c r="A31" s="39"/>
      <c r="C31" s="39"/>
      <c r="D31" s="34"/>
      <c r="E31" s="34"/>
      <c r="F31" s="39"/>
      <c r="I31" s="34"/>
      <c r="M31" s="34"/>
      <c r="N31" s="34"/>
      <c r="O31" s="34"/>
      <c r="P31" s="34"/>
    </row>
    <row r="32" spans="1:25" s="6" customFormat="1">
      <c r="A32" s="56"/>
      <c r="C32" s="56"/>
      <c r="D32" s="57"/>
      <c r="E32" s="57"/>
      <c r="F32" s="56"/>
      <c r="I32" s="57"/>
      <c r="M32" s="57"/>
      <c r="N32" s="57"/>
      <c r="O32" s="57"/>
      <c r="P32" s="57"/>
    </row>
    <row r="33" spans="1:16" s="6" customFormat="1">
      <c r="A33" s="56"/>
      <c r="C33" s="56"/>
      <c r="D33" s="57"/>
      <c r="E33" s="57"/>
      <c r="F33" s="56"/>
      <c r="I33" s="57"/>
      <c r="M33" s="57"/>
      <c r="N33" s="57"/>
      <c r="O33" s="57"/>
      <c r="P33" s="57"/>
    </row>
    <row r="34" spans="1:16" s="6" customFormat="1">
      <c r="A34" s="56"/>
      <c r="C34" s="56"/>
      <c r="D34" s="57"/>
      <c r="E34" s="57"/>
      <c r="F34" s="56"/>
      <c r="I34" s="57"/>
      <c r="M34" s="57"/>
      <c r="N34" s="57"/>
      <c r="O34" s="57"/>
      <c r="P34" s="57"/>
    </row>
    <row r="35" spans="1:16" s="6" customFormat="1">
      <c r="A35" s="56"/>
      <c r="C35" s="56"/>
      <c r="D35" s="57"/>
      <c r="E35" s="57"/>
      <c r="F35" s="56"/>
      <c r="I35" s="57"/>
      <c r="M35" s="57"/>
      <c r="N35" s="57"/>
      <c r="O35" s="57"/>
      <c r="P35" s="57"/>
    </row>
    <row r="36" spans="1:16" s="6" customFormat="1">
      <c r="A36" s="56"/>
      <c r="C36" s="56"/>
      <c r="D36" s="57"/>
      <c r="E36" s="57"/>
      <c r="F36" s="56"/>
      <c r="I36" s="57"/>
      <c r="M36" s="57"/>
      <c r="N36" s="57"/>
      <c r="O36" s="57"/>
      <c r="P36" s="57"/>
    </row>
    <row r="37" spans="1:16" s="6" customFormat="1">
      <c r="A37" s="56"/>
      <c r="C37" s="56"/>
      <c r="D37" s="57"/>
      <c r="E37" s="57"/>
      <c r="F37" s="56"/>
      <c r="I37" s="57"/>
      <c r="M37" s="57"/>
      <c r="N37" s="57"/>
      <c r="O37" s="57"/>
      <c r="P37" s="57"/>
    </row>
    <row r="38" spans="1:16" s="6" customFormat="1">
      <c r="A38" s="56"/>
      <c r="C38" s="56"/>
      <c r="D38" s="57"/>
      <c r="E38" s="57"/>
      <c r="F38" s="56"/>
      <c r="I38" s="57"/>
      <c r="M38" s="57"/>
      <c r="N38" s="57"/>
      <c r="O38" s="57"/>
      <c r="P38" s="57"/>
    </row>
    <row r="39" spans="1:16" s="6" customFormat="1">
      <c r="A39" s="56"/>
      <c r="C39" s="56"/>
      <c r="D39" s="57"/>
      <c r="E39" s="57"/>
      <c r="F39" s="56"/>
      <c r="I39" s="57"/>
      <c r="M39" s="57"/>
      <c r="N39" s="57"/>
      <c r="O39" s="57"/>
      <c r="P39" s="57"/>
    </row>
    <row r="40" spans="1:16" s="6" customFormat="1">
      <c r="A40" s="56"/>
      <c r="C40" s="56"/>
      <c r="D40" s="57"/>
      <c r="E40" s="57"/>
      <c r="F40" s="56"/>
      <c r="I40" s="57"/>
      <c r="M40" s="57"/>
      <c r="N40" s="57"/>
      <c r="O40" s="57"/>
      <c r="P40" s="57"/>
    </row>
  </sheetData>
  <mergeCells count="12">
    <mergeCell ref="A24:I24"/>
    <mergeCell ref="A1:L1"/>
    <mergeCell ref="A2:L2"/>
    <mergeCell ref="A3:L3"/>
    <mergeCell ref="A4:L4"/>
    <mergeCell ref="A6:I6"/>
    <mergeCell ref="A15:I15"/>
    <mergeCell ref="A16:I16"/>
    <mergeCell ref="A17:I17"/>
    <mergeCell ref="A18:I18"/>
    <mergeCell ref="A23:I23"/>
    <mergeCell ref="C10:I10"/>
  </mergeCells>
  <pageMargins left="0.75" right="0.75" top="0.66" bottom="1" header="0.5" footer="0.5"/>
  <pageSetup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Mei</vt:lpstr>
      <vt:lpstr>Jun</vt:lpstr>
      <vt:lpstr>Jul</vt:lpstr>
      <vt:lpstr>Agust</vt:lpstr>
      <vt:lpstr>Sept</vt:lpstr>
      <vt:lpstr>Okt</vt:lpstr>
      <vt:lpstr>NOV</vt:lpstr>
      <vt:lpstr>DES</vt:lpstr>
      <vt:lpstr>COVER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Power User Microsoft</cp:lastModifiedBy>
  <cp:lastPrinted>2012-12-27T07:29:11Z</cp:lastPrinted>
  <dcterms:created xsi:type="dcterms:W3CDTF">2007-08-22T13:38:44Z</dcterms:created>
  <dcterms:modified xsi:type="dcterms:W3CDTF">2012-12-27T07:29:13Z</dcterms:modified>
</cp:coreProperties>
</file>