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815" activeTab="0"/>
  </bookViews>
  <sheets>
    <sheet name="NOV 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<sst xmlns="http://schemas.openxmlformats.org/spreadsheetml/2006/main" count="193" uniqueCount="81">
  <si>
    <t>PENGELUARAN</t>
  </si>
  <si>
    <t>PEMASUKAN</t>
  </si>
  <si>
    <t>NO</t>
  </si>
  <si>
    <t>Tanggal</t>
  </si>
  <si>
    <t>Jumlah</t>
  </si>
  <si>
    <t>No</t>
  </si>
  <si>
    <t>Komponen</t>
  </si>
  <si>
    <t>Biaya</t>
  </si>
  <si>
    <t>Tahap 1 70 %</t>
  </si>
  <si>
    <t>SALDO</t>
  </si>
  <si>
    <t>UNIVERSITAS MUHAMMADIYAH SURAKARTA</t>
  </si>
  <si>
    <t>LEMBAGA PENELITIAN DAN PENGABDIAN MASYARAKAT</t>
  </si>
  <si>
    <t>DP2M DITJEN DIKTI</t>
  </si>
  <si>
    <t xml:space="preserve">Jalan  A. Yani, Tromol Pos 1, Pabelan, Kartasura, Surakarta 57102 Telp (0271) 717417 ext 155-158, Fax (0271) 715448 </t>
  </si>
  <si>
    <t>NO BUKTI</t>
  </si>
  <si>
    <t>SPM</t>
  </si>
  <si>
    <t>Program</t>
  </si>
  <si>
    <t>Ketua Peneliti</t>
  </si>
  <si>
    <t>Judul Penelitian</t>
  </si>
  <si>
    <t>: PENGEMBANGAN BAHAN AJAR KESANTUNAN BERBAHASA</t>
  </si>
  <si>
    <t xml:space="preserve">  DENGAN PENDEKATAN SOSIOPRAGMATIK DI LINGKUNGAN SISWA SD BERBUDAYA JAWA</t>
  </si>
  <si>
    <t>PPN &amp; PPh</t>
  </si>
  <si>
    <t>SSP</t>
  </si>
  <si>
    <t>Kwitansi</t>
  </si>
  <si>
    <t>Mengetahui:</t>
  </si>
  <si>
    <t>Harun Joko Prayitno</t>
  </si>
  <si>
    <t>a.n Ketua LP2M,</t>
  </si>
  <si>
    <t>Wakil Ketua LP2M</t>
  </si>
  <si>
    <t>Kun Harismah, Ph.D.</t>
  </si>
  <si>
    <t>NIK. 402</t>
  </si>
  <si>
    <t>NIP. 132049998</t>
  </si>
  <si>
    <t>Pencairan Thp 2</t>
  </si>
  <si>
    <t>SSBP Return ke KPKN</t>
  </si>
  <si>
    <t>PPh 21 15 % dari 5.250.000</t>
  </si>
  <si>
    <t>Penguatan kelembagaan strategis</t>
  </si>
  <si>
    <t xml:space="preserve"> LAPORAN PENGGUNAAN DANA </t>
  </si>
  <si>
    <t>BUKU BESAR/BUKU CATATAN HARIAN</t>
  </si>
  <si>
    <t>[72.500.000]</t>
  </si>
  <si>
    <t>PPN 10 % dan PPh 1,5% BHP</t>
  </si>
  <si>
    <t>PPN 10 % dan PPh 1,5% Peralatan Penunj</t>
  </si>
  <si>
    <t>PPh 2% Pengumpulan data &amp; Pelaporan</t>
  </si>
  <si>
    <t>: Prof. Dr. Harun Joko Prayitno</t>
  </si>
  <si>
    <t>Peneliti Utama</t>
  </si>
  <si>
    <t xml:space="preserve">Anggota Peneliti </t>
  </si>
  <si>
    <t xml:space="preserve">Teknisi dan laboran </t>
  </si>
  <si>
    <t>Mahasiswa</t>
  </si>
  <si>
    <t>Kertas Kuarto 24 rim</t>
  </si>
  <si>
    <t>Kajian kelayakan usul tahun III</t>
  </si>
  <si>
    <t>28 Mei</t>
  </si>
  <si>
    <t>Pengumpulan data rekam DIY &amp; Sala</t>
  </si>
  <si>
    <t>Transkripsi ortografis I</t>
  </si>
  <si>
    <t>Laboratorium tindak kesantunan</t>
  </si>
  <si>
    <t>Laboratorium Komputalingua</t>
  </si>
  <si>
    <t>Pengumpulan data catat simak Sala  &amp; DIY</t>
  </si>
  <si>
    <t>Transkripsi ortografis II</t>
  </si>
  <si>
    <t>Pengumpulan data catat simak  DIY &amp; Solo</t>
  </si>
  <si>
    <t>Transkripsi ortografis III</t>
  </si>
  <si>
    <t>Transkripsi ortografis IV</t>
  </si>
  <si>
    <t>Monev lapangan &amp; terpusat</t>
  </si>
  <si>
    <t>30 Okt</t>
  </si>
  <si>
    <t>Seminar hasil laporan kemajuan thn III</t>
  </si>
  <si>
    <t>FGD &amp; diseminasi I</t>
  </si>
  <si>
    <t>FGD &amp; diseminasi II</t>
  </si>
  <si>
    <t>Trianggulasi data &amp; sumber data</t>
  </si>
  <si>
    <t>Okt/5/2012</t>
  </si>
  <si>
    <t>Setting &amp; Lay out bahan ajar</t>
  </si>
  <si>
    <t>Seminar hasil tahun III</t>
  </si>
  <si>
    <t>Kajian, Pengembangan, &amp; Penguatan Tema Penelitian Strategis</t>
  </si>
  <si>
    <t>Presentasi pd pertemuan ilmiah</t>
  </si>
  <si>
    <t>30 Des</t>
  </si>
  <si>
    <t>Pelaporan</t>
  </si>
  <si>
    <t>Penggandaan</t>
  </si>
  <si>
    <t>Penjilidan</t>
  </si>
  <si>
    <t>Biaya publikasi TBI Terakreditasi</t>
  </si>
  <si>
    <t>Submit publikasi internasional</t>
  </si>
  <si>
    <t>Draft publikasi buku ajar</t>
  </si>
  <si>
    <t>Ketua Peneliti,</t>
  </si>
  <si>
    <t>TOTAL PEMASUKAN &amp; PENGELUARAN</t>
  </si>
  <si>
    <t>: Hibah Kompetensi (Batch III, Tahun III/2012)</t>
  </si>
  <si>
    <t>HB KOMPETENSI 2012</t>
  </si>
  <si>
    <t>SURAT PERJANJIAN: 158/SP2H/PL/DIT.LITABMAS/III/2012 TANGGAL 24 MARET 20112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</si>
</sst>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</numFmts>
  <fonts count="53">
    <font>
      <sz val="10"/>
      <name val="Arial"/>
      <family val="0"/>
    </font>
    <font>
      <sz val="8"/>
      <name val="Arial"/>
      <family val="2"/>
    </font>
    <font>
      <sz val="10"/>
      <color indexed="22"/>
      <name val="Arial"/>
      <family val="2"/>
    </font>
    <font>
      <sz val="11"/>
      <name val="Arial Narrow"/>
      <family val="2"/>
    </font>
    <font>
      <sz val="11"/>
      <color indexed="2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26"/>
      <name val="Impact"/>
      <family val="2"/>
    </font>
    <font>
      <sz val="10"/>
      <name val="Arial Narrow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  <font>
      <b/>
      <sz val="11"/>
      <color indexed="22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34" borderId="10" xfId="0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16" fontId="13" fillId="0" borderId="10" xfId="0" applyNumberFormat="1" applyFont="1" applyBorder="1" applyAlignment="1">
      <alignment horizontal="left"/>
    </xf>
    <xf numFmtId="3" fontId="11" fillId="0" borderId="10" xfId="0" applyNumberFormat="1" applyFont="1" applyBorder="1" applyAlignment="1">
      <alignment/>
    </xf>
    <xf numFmtId="0" fontId="12" fillId="33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Alignment="1">
      <alignment/>
    </xf>
    <xf numFmtId="0" fontId="14" fillId="33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3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2" fontId="13" fillId="0" borderId="0" xfId="0" applyNumberFormat="1" applyFont="1" applyAlignment="1">
      <alignment horizontal="left"/>
    </xf>
    <xf numFmtId="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6" fontId="13" fillId="0" borderId="10" xfId="0" applyNumberFormat="1" applyFont="1" applyBorder="1" applyAlignment="1">
      <alignment/>
    </xf>
    <xf numFmtId="0" fontId="11" fillId="35" borderId="10" xfId="0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/>
    </xf>
    <xf numFmtId="3" fontId="11" fillId="36" borderId="10" xfId="0" applyNumberFormat="1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16" fontId="11" fillId="0" borderId="10" xfId="0" applyNumberFormat="1" applyFont="1" applyBorder="1" applyAlignment="1">
      <alignment/>
    </xf>
    <xf numFmtId="16" fontId="33" fillId="0" borderId="10" xfId="0" applyNumberFormat="1" applyFont="1" applyBorder="1" applyAlignment="1">
      <alignment horizontal="left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left" vertical="top" wrapText="1"/>
    </xf>
    <xf numFmtId="3" fontId="33" fillId="0" borderId="10" xfId="0" applyNumberFormat="1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3" fontId="33" fillId="0" borderId="10" xfId="0" applyNumberFormat="1" applyFont="1" applyBorder="1" applyAlignment="1">
      <alignment horizontal="right" vertical="top" wrapText="1"/>
    </xf>
    <xf numFmtId="16" fontId="33" fillId="0" borderId="10" xfId="0" applyNumberFormat="1" applyFont="1" applyBorder="1" applyAlignment="1">
      <alignment horizontal="left" vertical="top"/>
    </xf>
    <xf numFmtId="3" fontId="34" fillId="0" borderId="10" xfId="0" applyNumberFormat="1" applyFont="1" applyBorder="1" applyAlignment="1">
      <alignment vertical="top" wrapText="1"/>
    </xf>
    <xf numFmtId="3" fontId="33" fillId="0" borderId="10" xfId="0" applyNumberFormat="1" applyFont="1" applyBorder="1" applyAlignment="1">
      <alignment horizontal="left" vertical="top" wrapText="1"/>
    </xf>
    <xf numFmtId="3" fontId="33" fillId="0" borderId="10" xfId="0" applyNumberFormat="1" applyFont="1" applyBorder="1" applyAlignment="1">
      <alignment horizontal="right" vertical="top"/>
    </xf>
    <xf numFmtId="16" fontId="33" fillId="0" borderId="10" xfId="0" applyNumberFormat="1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left" vertical="top"/>
    </xf>
    <xf numFmtId="3" fontId="33" fillId="0" borderId="10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5" fillId="0" borderId="0" xfId="0" applyFont="1" applyFill="1" applyAlignment="1">
      <alignment horizontal="right"/>
    </xf>
    <xf numFmtId="0" fontId="33" fillId="0" borderId="10" xfId="0" applyFont="1" applyFill="1" applyBorder="1" applyAlignment="1">
      <alignment vertical="top"/>
    </xf>
    <xf numFmtId="3" fontId="33" fillId="0" borderId="10" xfId="0" applyNumberFormat="1" applyFont="1" applyFill="1" applyBorder="1" applyAlignment="1">
      <alignment vertical="top"/>
    </xf>
    <xf numFmtId="0" fontId="3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3" fontId="9" fillId="0" borderId="10" xfId="0" applyNumberFormat="1" applyFont="1" applyBorder="1" applyAlignment="1">
      <alignment vertical="top" wrapText="1"/>
    </xf>
    <xf numFmtId="0" fontId="13" fillId="34" borderId="10" xfId="0" applyFont="1" applyFill="1" applyBorder="1" applyAlignment="1">
      <alignment/>
    </xf>
    <xf numFmtId="3" fontId="13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52" fillId="34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190500" cy="257175"/>
    <xdr:sp>
      <xdr:nvSpPr>
        <xdr:cNvPr id="1" name="Text Box 1"/>
        <xdr:cNvSpPr txBox="1">
          <a:spLocks noChangeArrowheads="1"/>
        </xdr:cNvSpPr>
      </xdr:nvSpPr>
      <xdr:spPr>
        <a:xfrm>
          <a:off x="3124200" y="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0500" cy="257175"/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19050</xdr:rowOff>
    </xdr:from>
    <xdr:to>
      <xdr:col>2</xdr:col>
      <xdr:colOff>9525</xdr:colOff>
      <xdr:row>2</xdr:row>
      <xdr:rowOff>352425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0</xdr:row>
      <xdr:rowOff>57150</xdr:rowOff>
    </xdr:from>
    <xdr:to>
      <xdr:col>11</xdr:col>
      <xdr:colOff>0</xdr:colOff>
      <xdr:row>2</xdr:row>
      <xdr:rowOff>400050</xdr:rowOff>
    </xdr:to>
    <xdr:pic>
      <xdr:nvPicPr>
        <xdr:cNvPr id="4" name="Picture 5" descr="logo ums B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5715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</xdr:row>
      <xdr:rowOff>66675</xdr:rowOff>
    </xdr:from>
    <xdr:to>
      <xdr:col>10</xdr:col>
      <xdr:colOff>914400</xdr:colOff>
      <xdr:row>4</xdr:row>
      <xdr:rowOff>66675</xdr:rowOff>
    </xdr:to>
    <xdr:sp>
      <xdr:nvSpPr>
        <xdr:cNvPr id="5" name="Line 7"/>
        <xdr:cNvSpPr>
          <a:spLocks/>
        </xdr:cNvSpPr>
      </xdr:nvSpPr>
      <xdr:spPr>
        <a:xfrm>
          <a:off x="9525" y="1076325"/>
          <a:ext cx="82296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B%20HIKOM%202010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N 1"/>
      <sheetName val="THN 2"/>
      <sheetName val="THN 3"/>
      <sheetName val="REV RAB"/>
      <sheetName val="REV LAP KEU"/>
      <sheetName val="Sheet2"/>
      <sheetName val="Sheet3"/>
    </sheetNames>
    <sheetDataSet>
      <sheetData sheetId="4">
        <row r="12">
          <cell r="L12">
            <v>2064000</v>
          </cell>
        </row>
        <row r="19">
          <cell r="H19">
            <v>1353863.6363636362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="85" zoomScaleNormal="85" zoomScalePageLayoutView="0" workbookViewId="0" topLeftCell="A73">
      <selection activeCell="A1" sqref="A1:K106"/>
    </sheetView>
  </sheetViews>
  <sheetFormatPr defaultColWidth="9.140625" defaultRowHeight="12.75"/>
  <cols>
    <col min="1" max="1" width="4.00390625" style="0" customWidth="1"/>
    <col min="2" max="2" width="8.57421875" style="0" customWidth="1"/>
    <col min="3" max="3" width="11.7109375" style="0" customWidth="1"/>
    <col min="4" max="4" width="10.421875" style="0" customWidth="1"/>
    <col min="5" max="5" width="10.28125" style="1" customWidth="1"/>
    <col min="6" max="6" width="1.8515625" style="3" customWidth="1"/>
    <col min="7" max="7" width="3.57421875" style="10" customWidth="1"/>
    <col min="8" max="8" width="9.00390625" style="2" customWidth="1"/>
    <col min="9" max="9" width="39.7109375" style="0" customWidth="1"/>
    <col min="10" max="10" width="10.7109375" style="0" customWidth="1"/>
    <col min="11" max="11" width="14.28125" style="1" customWidth="1"/>
    <col min="12" max="12" width="4.421875" style="98" customWidth="1"/>
    <col min="13" max="13" width="10.28125" style="98" bestFit="1" customWidth="1"/>
    <col min="14" max="15" width="9.140625" style="98" customWidth="1"/>
  </cols>
  <sheetData>
    <row r="1" spans="1:13" ht="16.5" customHeight="1">
      <c r="A1" s="112" t="s">
        <v>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97"/>
      <c r="M1" s="97"/>
    </row>
    <row r="2" spans="1:13" ht="16.5" customHeight="1">
      <c r="A2" s="112" t="s">
        <v>11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97"/>
      <c r="M2" s="97"/>
    </row>
    <row r="3" spans="1:13" ht="33.75" customHeight="1">
      <c r="A3" s="113" t="s">
        <v>12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99"/>
      <c r="M3" s="99"/>
    </row>
    <row r="4" spans="1:13" ht="12.75">
      <c r="A4" s="114" t="s">
        <v>13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00"/>
      <c r="M4" s="100"/>
    </row>
    <row r="6" spans="1:15" s="16" customFormat="1" ht="16.5" customHeight="1">
      <c r="A6" s="111" t="s">
        <v>36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93"/>
      <c r="M6" s="93"/>
      <c r="N6" s="93"/>
      <c r="O6" s="93"/>
    </row>
    <row r="7" spans="1:15" s="29" customFormat="1" ht="15">
      <c r="A7" s="111" t="s">
        <v>35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01"/>
      <c r="M7" s="96"/>
      <c r="N7" s="96"/>
      <c r="O7" s="96"/>
    </row>
    <row r="8" spans="1:15" s="29" customFormat="1" ht="15">
      <c r="A8" s="111" t="s">
        <v>79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01"/>
      <c r="M8" s="96"/>
      <c r="N8" s="96"/>
      <c r="O8" s="96"/>
    </row>
    <row r="9" spans="1:15" s="29" customFormat="1" ht="15">
      <c r="A9" s="111" t="s">
        <v>80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01"/>
      <c r="M9" s="96"/>
      <c r="N9" s="96"/>
      <c r="O9" s="96"/>
    </row>
    <row r="10" spans="1:15" s="29" customFormat="1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43"/>
      <c r="L10" s="101"/>
      <c r="M10" s="96"/>
      <c r="N10" s="96"/>
      <c r="O10" s="96"/>
    </row>
    <row r="11" spans="1:15" s="29" customFormat="1" ht="15">
      <c r="A11" s="44" t="s">
        <v>16</v>
      </c>
      <c r="B11" s="20"/>
      <c r="C11" s="20"/>
      <c r="D11" s="45" t="s">
        <v>78</v>
      </c>
      <c r="E11" s="20"/>
      <c r="F11" s="20"/>
      <c r="G11" s="20"/>
      <c r="H11" s="20"/>
      <c r="I11" s="20"/>
      <c r="J11" s="20"/>
      <c r="K11" s="43"/>
      <c r="L11" s="101"/>
      <c r="M11" s="96"/>
      <c r="N11" s="96"/>
      <c r="O11" s="96"/>
    </row>
    <row r="12" spans="1:15" s="29" customFormat="1" ht="15">
      <c r="A12" s="44" t="s">
        <v>17</v>
      </c>
      <c r="B12" s="20"/>
      <c r="C12" s="20"/>
      <c r="D12" s="45" t="s">
        <v>41</v>
      </c>
      <c r="E12" s="20"/>
      <c r="F12" s="20"/>
      <c r="G12" s="20"/>
      <c r="H12" s="20"/>
      <c r="I12" s="20"/>
      <c r="J12" s="20"/>
      <c r="K12" s="43"/>
      <c r="L12" s="101"/>
      <c r="M12" s="96"/>
      <c r="N12" s="96"/>
      <c r="O12" s="96"/>
    </row>
    <row r="13" spans="1:15" s="29" customFormat="1" ht="15">
      <c r="A13" s="44" t="s">
        <v>18</v>
      </c>
      <c r="B13" s="41"/>
      <c r="C13" s="41"/>
      <c r="D13" s="16" t="s">
        <v>19</v>
      </c>
      <c r="E13" s="43"/>
      <c r="F13" s="46"/>
      <c r="G13" s="20"/>
      <c r="H13" s="20"/>
      <c r="I13" s="20"/>
      <c r="J13" s="41"/>
      <c r="K13" s="47"/>
      <c r="L13" s="102"/>
      <c r="M13" s="96"/>
      <c r="N13" s="96"/>
      <c r="O13" s="96"/>
    </row>
    <row r="14" spans="1:15" s="29" customFormat="1" ht="15">
      <c r="A14" s="44"/>
      <c r="B14" s="41"/>
      <c r="C14" s="41"/>
      <c r="D14" s="45" t="s">
        <v>20</v>
      </c>
      <c r="E14" s="43"/>
      <c r="F14" s="46"/>
      <c r="G14" s="20"/>
      <c r="H14" s="20"/>
      <c r="I14" s="20"/>
      <c r="J14" s="41"/>
      <c r="K14" s="47"/>
      <c r="L14" s="102"/>
      <c r="M14" s="96"/>
      <c r="N14" s="96"/>
      <c r="O14" s="96"/>
    </row>
    <row r="15" spans="1:15" s="29" customFormat="1" ht="15">
      <c r="A15" s="44"/>
      <c r="B15" s="41"/>
      <c r="C15" s="41"/>
      <c r="D15" s="42"/>
      <c r="E15" s="47"/>
      <c r="F15" s="48"/>
      <c r="G15" s="41"/>
      <c r="H15" s="41"/>
      <c r="I15" s="41"/>
      <c r="J15" s="41"/>
      <c r="K15" s="47"/>
      <c r="L15" s="102"/>
      <c r="M15" s="96"/>
      <c r="N15" s="96"/>
      <c r="O15" s="96"/>
    </row>
    <row r="16" spans="1:15" s="16" customFormat="1" ht="15">
      <c r="A16" s="11" t="s">
        <v>1</v>
      </c>
      <c r="B16" s="12"/>
      <c r="C16" s="12"/>
      <c r="D16" s="12"/>
      <c r="E16" s="13"/>
      <c r="F16" s="12"/>
      <c r="G16" s="14"/>
      <c r="H16" s="15"/>
      <c r="I16" s="12"/>
      <c r="J16" s="115" t="s">
        <v>0</v>
      </c>
      <c r="K16" s="115"/>
      <c r="L16" s="93"/>
      <c r="M16" s="93"/>
      <c r="N16" s="93"/>
      <c r="O16" s="93"/>
    </row>
    <row r="17" spans="1:15" s="20" customFormat="1" ht="15">
      <c r="A17" s="17" t="s">
        <v>2</v>
      </c>
      <c r="B17" s="17" t="s">
        <v>3</v>
      </c>
      <c r="C17" s="17" t="s">
        <v>6</v>
      </c>
      <c r="D17" s="17" t="s">
        <v>14</v>
      </c>
      <c r="E17" s="18" t="s">
        <v>4</v>
      </c>
      <c r="F17" s="19"/>
      <c r="G17" s="17" t="s">
        <v>5</v>
      </c>
      <c r="H17" s="17" t="s">
        <v>3</v>
      </c>
      <c r="I17" s="17" t="s">
        <v>6</v>
      </c>
      <c r="J17" s="17" t="s">
        <v>14</v>
      </c>
      <c r="K17" s="18" t="s">
        <v>7</v>
      </c>
      <c r="L17" s="103"/>
      <c r="M17" s="103"/>
      <c r="N17" s="103"/>
      <c r="O17" s="103"/>
    </row>
    <row r="18" spans="1:15" s="20" customFormat="1" ht="15">
      <c r="A18" s="21"/>
      <c r="B18" s="21"/>
      <c r="C18" s="21"/>
      <c r="D18" s="21"/>
      <c r="E18" s="22"/>
      <c r="F18" s="23"/>
      <c r="G18" s="21"/>
      <c r="H18" s="21"/>
      <c r="I18" s="21"/>
      <c r="J18" s="21"/>
      <c r="K18" s="22"/>
      <c r="L18" s="103"/>
      <c r="M18" s="103"/>
      <c r="N18" s="103"/>
      <c r="O18" s="103"/>
    </row>
    <row r="19" spans="1:15" s="29" customFormat="1" ht="15">
      <c r="A19" s="24">
        <v>1</v>
      </c>
      <c r="B19" s="57">
        <v>41030</v>
      </c>
      <c r="C19" s="24" t="s">
        <v>8</v>
      </c>
      <c r="D19" s="24" t="s">
        <v>15</v>
      </c>
      <c r="E19" s="25">
        <f>70%*72500000</f>
        <v>50750000</v>
      </c>
      <c r="F19" s="26"/>
      <c r="G19" s="21">
        <v>1</v>
      </c>
      <c r="H19" s="27"/>
      <c r="I19" s="28" t="s">
        <v>21</v>
      </c>
      <c r="J19" s="24"/>
      <c r="K19" s="25"/>
      <c r="L19" s="96"/>
      <c r="M19" s="96"/>
      <c r="N19" s="96"/>
      <c r="O19" s="96"/>
    </row>
    <row r="20" spans="1:15" s="29" customFormat="1" ht="15">
      <c r="A20" s="24"/>
      <c r="B20" s="24"/>
      <c r="C20" s="24" t="s">
        <v>37</v>
      </c>
      <c r="D20" s="24"/>
      <c r="E20" s="25"/>
      <c r="F20" s="26"/>
      <c r="G20" s="30"/>
      <c r="H20" s="31">
        <v>38839</v>
      </c>
      <c r="I20" s="24" t="s">
        <v>38</v>
      </c>
      <c r="J20" s="24" t="s">
        <v>22</v>
      </c>
      <c r="K20" s="25">
        <f>('[1]REV LAP KEU'!$H$19)</f>
        <v>1353863.6363636362</v>
      </c>
      <c r="L20" s="96"/>
      <c r="M20" s="96"/>
      <c r="N20" s="96"/>
      <c r="O20" s="96"/>
    </row>
    <row r="21" spans="1:15" s="29" customFormat="1" ht="15">
      <c r="A21" s="24"/>
      <c r="B21" s="24"/>
      <c r="C21" s="24"/>
      <c r="D21" s="24"/>
      <c r="E21" s="25"/>
      <c r="F21" s="26"/>
      <c r="G21" s="30"/>
      <c r="H21" s="31">
        <v>38839</v>
      </c>
      <c r="I21" s="24" t="s">
        <v>39</v>
      </c>
      <c r="J21" s="24" t="s">
        <v>22</v>
      </c>
      <c r="K21" s="25">
        <v>501818</v>
      </c>
      <c r="L21" s="96"/>
      <c r="M21" s="96"/>
      <c r="N21" s="96"/>
      <c r="O21" s="96"/>
    </row>
    <row r="22" spans="1:15" s="29" customFormat="1" ht="15">
      <c r="A22" s="24"/>
      <c r="B22" s="24"/>
      <c r="C22" s="24"/>
      <c r="D22" s="24"/>
      <c r="E22" s="25"/>
      <c r="F22" s="26"/>
      <c r="G22" s="30"/>
      <c r="H22" s="31">
        <v>38839</v>
      </c>
      <c r="I22" s="24" t="s">
        <v>40</v>
      </c>
      <c r="J22" s="24" t="s">
        <v>22</v>
      </c>
      <c r="K22" s="25">
        <f>(143750+185386)</f>
        <v>329136</v>
      </c>
      <c r="L22" s="96"/>
      <c r="M22" s="96"/>
      <c r="N22" s="96"/>
      <c r="O22" s="96"/>
    </row>
    <row r="23" spans="1:15" s="29" customFormat="1" ht="15">
      <c r="A23" s="24"/>
      <c r="B23" s="24"/>
      <c r="C23" s="24"/>
      <c r="D23" s="24"/>
      <c r="E23" s="25"/>
      <c r="F23" s="26"/>
      <c r="G23" s="30"/>
      <c r="H23" s="31">
        <v>38839</v>
      </c>
      <c r="I23" s="24" t="s">
        <v>33</v>
      </c>
      <c r="J23" s="24" t="s">
        <v>22</v>
      </c>
      <c r="K23" s="25">
        <f>'[1]REV LAP KEU'!$L$12</f>
        <v>2064000</v>
      </c>
      <c r="L23" s="96"/>
      <c r="M23" s="96"/>
      <c r="N23" s="96"/>
      <c r="O23" s="96"/>
    </row>
    <row r="24" spans="1:15" s="29" customFormat="1" ht="15">
      <c r="A24" s="24"/>
      <c r="B24" s="24"/>
      <c r="C24" s="24"/>
      <c r="D24" s="24"/>
      <c r="E24" s="25"/>
      <c r="F24" s="26"/>
      <c r="G24" s="30"/>
      <c r="H24" s="24"/>
      <c r="I24" s="24"/>
      <c r="J24" s="24"/>
      <c r="K24" s="32">
        <f>SUM(K20:K23)</f>
        <v>4248817.636363637</v>
      </c>
      <c r="L24" s="96"/>
      <c r="M24" s="96"/>
      <c r="N24" s="96"/>
      <c r="O24" s="96"/>
    </row>
    <row r="25" spans="1:15" s="29" customFormat="1" ht="15">
      <c r="A25" s="24"/>
      <c r="B25" s="24"/>
      <c r="C25" s="24"/>
      <c r="D25" s="24"/>
      <c r="E25" s="25"/>
      <c r="F25" s="26"/>
      <c r="G25" s="30"/>
      <c r="H25" s="24"/>
      <c r="I25" s="24"/>
      <c r="J25" s="24"/>
      <c r="K25" s="32"/>
      <c r="L25" s="96"/>
      <c r="M25" s="96"/>
      <c r="N25" s="96"/>
      <c r="O25" s="96"/>
    </row>
    <row r="26" spans="1:15" s="29" customFormat="1" ht="15">
      <c r="A26" s="24"/>
      <c r="B26" s="24"/>
      <c r="C26" s="24"/>
      <c r="D26" s="24"/>
      <c r="E26" s="25"/>
      <c r="F26" s="26"/>
      <c r="G26" s="30">
        <v>2</v>
      </c>
      <c r="H26" s="31">
        <v>38839</v>
      </c>
      <c r="I26" s="24" t="s">
        <v>34</v>
      </c>
      <c r="J26" s="24" t="s">
        <v>23</v>
      </c>
      <c r="K26" s="25">
        <f>E19*5%</f>
        <v>2537500</v>
      </c>
      <c r="L26" s="96"/>
      <c r="M26" s="96"/>
      <c r="N26" s="96"/>
      <c r="O26" s="96"/>
    </row>
    <row r="27" spans="1:15" s="29" customFormat="1" ht="15">
      <c r="A27" s="24"/>
      <c r="B27" s="24"/>
      <c r="C27" s="24"/>
      <c r="D27" s="24"/>
      <c r="E27" s="25"/>
      <c r="F27" s="26"/>
      <c r="G27" s="24"/>
      <c r="H27" s="70">
        <v>40665</v>
      </c>
      <c r="I27" s="77" t="s">
        <v>47</v>
      </c>
      <c r="J27" s="77" t="s">
        <v>23</v>
      </c>
      <c r="K27" s="73">
        <v>2750000</v>
      </c>
      <c r="L27" s="92"/>
      <c r="M27" s="92"/>
      <c r="N27" s="92"/>
      <c r="O27" s="104"/>
    </row>
    <row r="28" spans="1:15" s="29" customFormat="1" ht="15">
      <c r="A28" s="24"/>
      <c r="B28" s="24"/>
      <c r="C28" s="24"/>
      <c r="D28" s="24"/>
      <c r="E28" s="25"/>
      <c r="F28" s="26"/>
      <c r="G28" s="30"/>
      <c r="H28" s="70">
        <v>38839</v>
      </c>
      <c r="I28" s="76" t="s">
        <v>46</v>
      </c>
      <c r="J28" s="77" t="s">
        <v>23</v>
      </c>
      <c r="K28" s="78">
        <v>1200000</v>
      </c>
      <c r="L28" s="92"/>
      <c r="M28" s="92"/>
      <c r="N28" s="92"/>
      <c r="O28" s="104"/>
    </row>
    <row r="29" spans="1:15" s="29" customFormat="1" ht="15">
      <c r="A29" s="24"/>
      <c r="B29" s="24"/>
      <c r="C29" s="24"/>
      <c r="D29" s="24"/>
      <c r="E29" s="25"/>
      <c r="F29" s="26"/>
      <c r="G29" s="30"/>
      <c r="H29" s="79" t="s">
        <v>48</v>
      </c>
      <c r="I29" s="76" t="s">
        <v>49</v>
      </c>
      <c r="J29" s="77" t="s">
        <v>23</v>
      </c>
      <c r="K29" s="73">
        <v>2000000</v>
      </c>
      <c r="L29" s="92"/>
      <c r="M29" s="92"/>
      <c r="N29" s="92"/>
      <c r="O29" s="104"/>
    </row>
    <row r="30" spans="1:15" s="29" customFormat="1" ht="15">
      <c r="A30" s="24"/>
      <c r="B30" s="24"/>
      <c r="C30" s="24"/>
      <c r="D30" s="24"/>
      <c r="E30" s="25"/>
      <c r="F30" s="26"/>
      <c r="G30" s="30"/>
      <c r="H30" s="70">
        <v>38867</v>
      </c>
      <c r="I30" s="71" t="s">
        <v>42</v>
      </c>
      <c r="J30" s="72" t="s">
        <v>23</v>
      </c>
      <c r="K30" s="73">
        <f>20*50000</f>
        <v>1000000</v>
      </c>
      <c r="L30" s="92"/>
      <c r="M30" s="92"/>
      <c r="N30" s="92"/>
      <c r="O30" s="104"/>
    </row>
    <row r="31" spans="1:15" s="29" customFormat="1" ht="15">
      <c r="A31" s="24"/>
      <c r="B31" s="24"/>
      <c r="C31" s="24"/>
      <c r="D31" s="24"/>
      <c r="E31" s="25"/>
      <c r="F31" s="26"/>
      <c r="G31" s="30"/>
      <c r="H31" s="70">
        <v>38867</v>
      </c>
      <c r="I31" s="71" t="s">
        <v>43</v>
      </c>
      <c r="J31" s="72" t="s">
        <v>23</v>
      </c>
      <c r="K31" s="73">
        <v>600000</v>
      </c>
      <c r="L31" s="96"/>
      <c r="M31" s="96"/>
      <c r="N31" s="96"/>
      <c r="O31" s="96"/>
    </row>
    <row r="32" spans="1:15" s="29" customFormat="1" ht="15">
      <c r="A32" s="24"/>
      <c r="B32" s="24"/>
      <c r="C32" s="24"/>
      <c r="D32" s="24"/>
      <c r="E32" s="25"/>
      <c r="F32" s="26"/>
      <c r="G32" s="30"/>
      <c r="H32" s="70">
        <v>38867</v>
      </c>
      <c r="I32" s="71" t="s">
        <v>44</v>
      </c>
      <c r="J32" s="72" t="s">
        <v>23</v>
      </c>
      <c r="K32" s="73">
        <f>12*20000</f>
        <v>240000</v>
      </c>
      <c r="L32" s="96"/>
      <c r="M32" s="96"/>
      <c r="N32" s="96"/>
      <c r="O32" s="96"/>
    </row>
    <row r="33" spans="1:15" s="29" customFormat="1" ht="15">
      <c r="A33" s="24"/>
      <c r="B33" s="24"/>
      <c r="C33" s="24"/>
      <c r="D33" s="24"/>
      <c r="E33" s="25"/>
      <c r="F33" s="26"/>
      <c r="G33" s="30"/>
      <c r="H33" s="70">
        <v>38867</v>
      </c>
      <c r="I33" s="75" t="s">
        <v>45</v>
      </c>
      <c r="J33" s="72" t="s">
        <v>23</v>
      </c>
      <c r="K33" s="73">
        <f>2*(12*10000)</f>
        <v>240000</v>
      </c>
      <c r="L33" s="96"/>
      <c r="M33" s="96"/>
      <c r="N33" s="96"/>
      <c r="O33" s="96"/>
    </row>
    <row r="34" spans="1:15" s="29" customFormat="1" ht="15">
      <c r="A34" s="24"/>
      <c r="B34" s="24"/>
      <c r="C34" s="24"/>
      <c r="D34" s="24"/>
      <c r="E34" s="25"/>
      <c r="F34" s="26"/>
      <c r="G34" s="30"/>
      <c r="H34" s="24"/>
      <c r="I34" s="24"/>
      <c r="J34" s="24"/>
      <c r="K34" s="24"/>
      <c r="L34" s="96"/>
      <c r="M34" s="96"/>
      <c r="N34" s="96"/>
      <c r="O34" s="96"/>
    </row>
    <row r="35" spans="1:15" s="29" customFormat="1" ht="15">
      <c r="A35" s="24"/>
      <c r="B35" s="24"/>
      <c r="C35" s="24"/>
      <c r="D35" s="24"/>
      <c r="E35" s="25"/>
      <c r="F35" s="26"/>
      <c r="G35" s="21">
        <v>3</v>
      </c>
      <c r="H35" s="70">
        <v>41090</v>
      </c>
      <c r="I35" s="71" t="s">
        <v>42</v>
      </c>
      <c r="J35" s="72" t="s">
        <v>23</v>
      </c>
      <c r="K35" s="73">
        <f>20*50000</f>
        <v>1000000</v>
      </c>
      <c r="L35" s="96"/>
      <c r="M35" s="96"/>
      <c r="N35" s="96"/>
      <c r="O35" s="96"/>
    </row>
    <row r="36" spans="1:15" s="29" customFormat="1" ht="15">
      <c r="A36" s="24"/>
      <c r="B36" s="24"/>
      <c r="C36" s="24"/>
      <c r="D36" s="24"/>
      <c r="E36" s="25"/>
      <c r="F36" s="26"/>
      <c r="G36" s="30"/>
      <c r="H36" s="70">
        <v>41090</v>
      </c>
      <c r="I36" s="71" t="s">
        <v>43</v>
      </c>
      <c r="J36" s="72" t="s">
        <v>23</v>
      </c>
      <c r="K36" s="73">
        <v>600000</v>
      </c>
      <c r="L36" s="96"/>
      <c r="M36" s="96"/>
      <c r="N36" s="96"/>
      <c r="O36" s="96"/>
    </row>
    <row r="37" spans="1:15" s="29" customFormat="1" ht="15">
      <c r="A37" s="24"/>
      <c r="B37" s="24"/>
      <c r="C37" s="24"/>
      <c r="D37" s="24"/>
      <c r="E37" s="25"/>
      <c r="F37" s="26"/>
      <c r="G37" s="30"/>
      <c r="H37" s="70">
        <v>41090</v>
      </c>
      <c r="I37" s="71" t="s">
        <v>44</v>
      </c>
      <c r="J37" s="72" t="s">
        <v>23</v>
      </c>
      <c r="K37" s="73">
        <f>12*20000</f>
        <v>240000</v>
      </c>
      <c r="L37" s="96"/>
      <c r="M37" s="96"/>
      <c r="N37" s="96"/>
      <c r="O37" s="96"/>
    </row>
    <row r="38" spans="1:15" s="29" customFormat="1" ht="16.5" customHeight="1">
      <c r="A38" s="24"/>
      <c r="B38" s="24"/>
      <c r="C38" s="24"/>
      <c r="D38" s="24"/>
      <c r="E38" s="25"/>
      <c r="F38" s="26"/>
      <c r="G38" s="30"/>
      <c r="H38" s="70">
        <v>41090</v>
      </c>
      <c r="I38" s="75" t="s">
        <v>45</v>
      </c>
      <c r="J38" s="72" t="s">
        <v>23</v>
      </c>
      <c r="K38" s="73">
        <f>2*(12*10000)</f>
        <v>240000</v>
      </c>
      <c r="L38" s="96"/>
      <c r="M38" s="96"/>
      <c r="N38" s="96"/>
      <c r="O38" s="96"/>
    </row>
    <row r="39" spans="1:15" s="29" customFormat="1" ht="15">
      <c r="A39" s="24"/>
      <c r="B39" s="24"/>
      <c r="C39" s="24"/>
      <c r="D39" s="24"/>
      <c r="E39" s="25"/>
      <c r="F39" s="26"/>
      <c r="G39" s="30"/>
      <c r="H39" s="70">
        <v>41090</v>
      </c>
      <c r="I39" s="76" t="s">
        <v>50</v>
      </c>
      <c r="J39" s="77" t="s">
        <v>23</v>
      </c>
      <c r="K39" s="78">
        <v>3000000</v>
      </c>
      <c r="L39" s="96"/>
      <c r="M39" s="96"/>
      <c r="N39" s="96"/>
      <c r="O39" s="96"/>
    </row>
    <row r="40" spans="1:15" s="29" customFormat="1" ht="15">
      <c r="A40" s="24"/>
      <c r="B40" s="24"/>
      <c r="C40" s="24"/>
      <c r="D40" s="24"/>
      <c r="E40" s="25"/>
      <c r="F40" s="26"/>
      <c r="G40" s="30"/>
      <c r="H40" s="70">
        <v>41090</v>
      </c>
      <c r="I40" s="76" t="s">
        <v>51</v>
      </c>
      <c r="J40" s="77" t="s">
        <v>23</v>
      </c>
      <c r="K40" s="78">
        <v>450000</v>
      </c>
      <c r="L40" s="96"/>
      <c r="M40" s="96"/>
      <c r="N40" s="96"/>
      <c r="O40" s="96"/>
    </row>
    <row r="41" spans="1:15" s="29" customFormat="1" ht="15">
      <c r="A41" s="24"/>
      <c r="B41" s="24"/>
      <c r="C41" s="24"/>
      <c r="D41" s="24"/>
      <c r="E41" s="25"/>
      <c r="F41" s="26"/>
      <c r="G41" s="30"/>
      <c r="H41" s="70">
        <v>41090</v>
      </c>
      <c r="I41" s="76" t="s">
        <v>52</v>
      </c>
      <c r="J41" s="77" t="s">
        <v>23</v>
      </c>
      <c r="K41" s="78">
        <v>750000</v>
      </c>
      <c r="L41" s="96"/>
      <c r="M41" s="96"/>
      <c r="N41" s="96"/>
      <c r="O41" s="96"/>
    </row>
    <row r="42" spans="1:15" s="29" customFormat="1" ht="15">
      <c r="A42" s="24"/>
      <c r="B42" s="24"/>
      <c r="C42" s="24"/>
      <c r="D42" s="24"/>
      <c r="E42" s="25"/>
      <c r="F42" s="26"/>
      <c r="G42" s="21"/>
      <c r="H42" s="70">
        <v>41090</v>
      </c>
      <c r="I42" s="76" t="s">
        <v>53</v>
      </c>
      <c r="J42" s="77" t="s">
        <v>23</v>
      </c>
      <c r="K42" s="73">
        <v>2000000</v>
      </c>
      <c r="L42" s="96"/>
      <c r="M42" s="96"/>
      <c r="N42" s="96"/>
      <c r="O42" s="96"/>
    </row>
    <row r="43" spans="1:15" s="29" customFormat="1" ht="15">
      <c r="A43" s="24"/>
      <c r="B43" s="24"/>
      <c r="C43" s="24"/>
      <c r="D43" s="24"/>
      <c r="E43" s="25"/>
      <c r="F43" s="26"/>
      <c r="G43" s="30"/>
      <c r="H43" s="24"/>
      <c r="I43" s="24"/>
      <c r="J43" s="24"/>
      <c r="K43" s="24"/>
      <c r="L43" s="96"/>
      <c r="M43" s="96"/>
      <c r="N43" s="96"/>
      <c r="O43" s="96"/>
    </row>
    <row r="44" spans="1:15" s="29" customFormat="1" ht="15">
      <c r="A44" s="24"/>
      <c r="B44" s="24"/>
      <c r="C44" s="24"/>
      <c r="D44" s="24"/>
      <c r="E44" s="25"/>
      <c r="F44" s="26"/>
      <c r="G44" s="30">
        <v>4</v>
      </c>
      <c r="H44" s="70">
        <v>41120</v>
      </c>
      <c r="I44" s="71" t="s">
        <v>42</v>
      </c>
      <c r="J44" s="72" t="s">
        <v>23</v>
      </c>
      <c r="K44" s="73">
        <f>20*50000</f>
        <v>1000000</v>
      </c>
      <c r="L44" s="96"/>
      <c r="M44" s="96"/>
      <c r="N44" s="96"/>
      <c r="O44" s="96"/>
    </row>
    <row r="45" spans="1:15" s="29" customFormat="1" ht="15">
      <c r="A45" s="24"/>
      <c r="B45" s="24"/>
      <c r="C45" s="24"/>
      <c r="D45" s="24"/>
      <c r="E45" s="25"/>
      <c r="F45" s="26"/>
      <c r="G45" s="30"/>
      <c r="H45" s="70">
        <v>41120</v>
      </c>
      <c r="I45" s="71" t="s">
        <v>43</v>
      </c>
      <c r="J45" s="72" t="s">
        <v>23</v>
      </c>
      <c r="K45" s="73">
        <v>600000</v>
      </c>
      <c r="L45" s="96"/>
      <c r="M45" s="96"/>
      <c r="N45" s="96"/>
      <c r="O45" s="96"/>
    </row>
    <row r="46" spans="1:15" s="29" customFormat="1" ht="15">
      <c r="A46" s="24"/>
      <c r="B46" s="24"/>
      <c r="C46" s="24"/>
      <c r="D46" s="24"/>
      <c r="E46" s="25"/>
      <c r="F46" s="26"/>
      <c r="G46" s="30"/>
      <c r="H46" s="70">
        <v>41120</v>
      </c>
      <c r="I46" s="71" t="s">
        <v>44</v>
      </c>
      <c r="J46" s="72" t="s">
        <v>23</v>
      </c>
      <c r="K46" s="73">
        <f>12*20000</f>
        <v>240000</v>
      </c>
      <c r="L46" s="96"/>
      <c r="M46" s="95"/>
      <c r="N46" s="96"/>
      <c r="O46" s="96"/>
    </row>
    <row r="47" spans="1:15" s="29" customFormat="1" ht="16.5" customHeight="1">
      <c r="A47" s="24"/>
      <c r="B47" s="24"/>
      <c r="C47" s="24"/>
      <c r="D47" s="24"/>
      <c r="E47" s="25"/>
      <c r="F47" s="26"/>
      <c r="G47" s="30"/>
      <c r="H47" s="70">
        <v>41120</v>
      </c>
      <c r="I47" s="75" t="s">
        <v>45</v>
      </c>
      <c r="J47" s="72" t="s">
        <v>23</v>
      </c>
      <c r="K47" s="73">
        <f>2*(12*10000)</f>
        <v>240000</v>
      </c>
      <c r="L47" s="96"/>
      <c r="M47" s="96"/>
      <c r="N47" s="96"/>
      <c r="O47" s="96"/>
    </row>
    <row r="48" spans="1:15" s="29" customFormat="1" ht="16.5" customHeight="1">
      <c r="A48" s="24"/>
      <c r="B48" s="24"/>
      <c r="C48" s="24"/>
      <c r="D48" s="24"/>
      <c r="E48" s="25"/>
      <c r="F48" s="26"/>
      <c r="G48" s="30"/>
      <c r="H48" s="70">
        <v>41120</v>
      </c>
      <c r="I48" s="76" t="s">
        <v>54</v>
      </c>
      <c r="J48" s="77" t="s">
        <v>23</v>
      </c>
      <c r="K48" s="78">
        <v>3000000</v>
      </c>
      <c r="L48" s="96"/>
      <c r="M48" s="96"/>
      <c r="N48" s="96"/>
      <c r="O48" s="96"/>
    </row>
    <row r="49" spans="1:15" s="29" customFormat="1" ht="16.5" customHeight="1">
      <c r="A49" s="24"/>
      <c r="B49" s="24"/>
      <c r="C49" s="24"/>
      <c r="D49" s="24"/>
      <c r="E49" s="25"/>
      <c r="F49" s="26"/>
      <c r="G49" s="30"/>
      <c r="H49" s="70">
        <v>41120</v>
      </c>
      <c r="I49" s="76" t="s">
        <v>51</v>
      </c>
      <c r="J49" s="77" t="s">
        <v>23</v>
      </c>
      <c r="K49" s="78">
        <v>450000</v>
      </c>
      <c r="L49" s="96"/>
      <c r="M49" s="96"/>
      <c r="N49" s="96"/>
      <c r="O49" s="96"/>
    </row>
    <row r="50" spans="1:15" s="29" customFormat="1" ht="15">
      <c r="A50" s="24"/>
      <c r="B50" s="24"/>
      <c r="C50" s="24"/>
      <c r="D50" s="24"/>
      <c r="E50" s="25"/>
      <c r="F50" s="26"/>
      <c r="G50" s="30"/>
      <c r="H50" s="70">
        <v>41120</v>
      </c>
      <c r="I50" s="76" t="s">
        <v>52</v>
      </c>
      <c r="J50" s="77" t="s">
        <v>23</v>
      </c>
      <c r="K50" s="78">
        <v>750000</v>
      </c>
      <c r="L50" s="96"/>
      <c r="M50" s="95"/>
      <c r="N50" s="96"/>
      <c r="O50" s="96"/>
    </row>
    <row r="51" spans="1:15" s="29" customFormat="1" ht="15">
      <c r="A51" s="24"/>
      <c r="B51" s="24"/>
      <c r="C51" s="24"/>
      <c r="D51" s="24"/>
      <c r="E51" s="25"/>
      <c r="F51" s="26"/>
      <c r="G51" s="30"/>
      <c r="H51" s="79">
        <v>41120</v>
      </c>
      <c r="I51" s="81" t="s">
        <v>55</v>
      </c>
      <c r="J51" s="71" t="s">
        <v>23</v>
      </c>
      <c r="K51" s="82">
        <v>2000000</v>
      </c>
      <c r="L51" s="96"/>
      <c r="M51" s="96"/>
      <c r="N51" s="96"/>
      <c r="O51" s="96"/>
    </row>
    <row r="52" spans="1:15" s="29" customFormat="1" ht="15">
      <c r="A52" s="24"/>
      <c r="B52" s="24"/>
      <c r="C52" s="24"/>
      <c r="D52" s="24"/>
      <c r="E52" s="25"/>
      <c r="F52" s="26"/>
      <c r="G52" s="21"/>
      <c r="H52" s="70"/>
      <c r="I52" s="80"/>
      <c r="J52" s="77"/>
      <c r="K52" s="78"/>
      <c r="L52" s="96"/>
      <c r="M52" s="96"/>
      <c r="N52" s="96"/>
      <c r="O52" s="96"/>
    </row>
    <row r="53" spans="1:15" s="29" customFormat="1" ht="15">
      <c r="A53" s="24"/>
      <c r="B53" s="24"/>
      <c r="C53" s="24"/>
      <c r="D53" s="24"/>
      <c r="E53" s="25"/>
      <c r="F53" s="26"/>
      <c r="G53" s="30">
        <v>5</v>
      </c>
      <c r="H53" s="70">
        <v>41151</v>
      </c>
      <c r="I53" s="71" t="s">
        <v>42</v>
      </c>
      <c r="J53" s="72" t="s">
        <v>23</v>
      </c>
      <c r="K53" s="73">
        <f>20*50000</f>
        <v>1000000</v>
      </c>
      <c r="L53" s="96"/>
      <c r="M53" s="96"/>
      <c r="N53" s="96"/>
      <c r="O53" s="96"/>
    </row>
    <row r="54" spans="1:15" s="29" customFormat="1" ht="15">
      <c r="A54" s="24"/>
      <c r="B54" s="24"/>
      <c r="C54" s="24"/>
      <c r="D54" s="24"/>
      <c r="E54" s="25"/>
      <c r="F54" s="26"/>
      <c r="G54" s="30"/>
      <c r="H54" s="70">
        <v>41151</v>
      </c>
      <c r="I54" s="71" t="s">
        <v>43</v>
      </c>
      <c r="J54" s="72" t="s">
        <v>23</v>
      </c>
      <c r="K54" s="73">
        <v>600000</v>
      </c>
      <c r="L54" s="96"/>
      <c r="M54" s="96"/>
      <c r="N54" s="96"/>
      <c r="O54" s="96"/>
    </row>
    <row r="55" spans="1:15" s="29" customFormat="1" ht="15">
      <c r="A55" s="24"/>
      <c r="B55" s="24"/>
      <c r="C55" s="24"/>
      <c r="D55" s="24"/>
      <c r="E55" s="25"/>
      <c r="F55" s="26"/>
      <c r="G55" s="30"/>
      <c r="H55" s="70">
        <v>41151</v>
      </c>
      <c r="I55" s="71" t="s">
        <v>44</v>
      </c>
      <c r="J55" s="72" t="s">
        <v>23</v>
      </c>
      <c r="K55" s="73">
        <f>12*20000</f>
        <v>240000</v>
      </c>
      <c r="L55" s="96"/>
      <c r="M55" s="96"/>
      <c r="N55" s="96"/>
      <c r="O55" s="96"/>
    </row>
    <row r="56" spans="1:15" s="29" customFormat="1" ht="15">
      <c r="A56" s="24"/>
      <c r="B56" s="24"/>
      <c r="C56" s="24"/>
      <c r="D56" s="24"/>
      <c r="E56" s="25"/>
      <c r="F56" s="26"/>
      <c r="G56" s="30"/>
      <c r="H56" s="70">
        <v>41151</v>
      </c>
      <c r="I56" s="75" t="s">
        <v>45</v>
      </c>
      <c r="J56" s="72" t="s">
        <v>23</v>
      </c>
      <c r="K56" s="73">
        <f>(12*10000)*2</f>
        <v>240000</v>
      </c>
      <c r="L56" s="96"/>
      <c r="M56" s="96"/>
      <c r="N56" s="96"/>
      <c r="O56" s="96"/>
    </row>
    <row r="57" spans="1:15" s="29" customFormat="1" ht="15">
      <c r="A57" s="24"/>
      <c r="B57" s="24"/>
      <c r="C57" s="24"/>
      <c r="D57" s="24"/>
      <c r="E57" s="25"/>
      <c r="F57" s="26"/>
      <c r="G57" s="30"/>
      <c r="H57" s="70">
        <v>41151</v>
      </c>
      <c r="I57" s="76" t="s">
        <v>56</v>
      </c>
      <c r="J57" s="77" t="s">
        <v>23</v>
      </c>
      <c r="K57" s="78">
        <v>3000000</v>
      </c>
      <c r="L57" s="96"/>
      <c r="M57" s="96"/>
      <c r="N57" s="96"/>
      <c r="O57" s="96"/>
    </row>
    <row r="58" spans="1:15" s="29" customFormat="1" ht="15">
      <c r="A58" s="24"/>
      <c r="B58" s="24"/>
      <c r="C58" s="24"/>
      <c r="D58" s="24"/>
      <c r="E58" s="25"/>
      <c r="F58" s="26"/>
      <c r="G58" s="30"/>
      <c r="H58" s="70">
        <v>41151</v>
      </c>
      <c r="I58" s="76" t="s">
        <v>51</v>
      </c>
      <c r="J58" s="77" t="s">
        <v>23</v>
      </c>
      <c r="K58" s="78">
        <v>450000</v>
      </c>
      <c r="L58" s="96"/>
      <c r="M58" s="96"/>
      <c r="N58" s="96"/>
      <c r="O58" s="96"/>
    </row>
    <row r="59" spans="1:15" s="29" customFormat="1" ht="15">
      <c r="A59" s="24"/>
      <c r="B59" s="24"/>
      <c r="C59" s="24"/>
      <c r="D59" s="24"/>
      <c r="E59" s="25"/>
      <c r="F59" s="26"/>
      <c r="G59" s="30"/>
      <c r="H59" s="70">
        <v>41151</v>
      </c>
      <c r="I59" s="76" t="s">
        <v>52</v>
      </c>
      <c r="J59" s="77" t="s">
        <v>23</v>
      </c>
      <c r="K59" s="78">
        <v>750000</v>
      </c>
      <c r="L59" s="96"/>
      <c r="M59" s="95"/>
      <c r="N59" s="96"/>
      <c r="O59" s="96"/>
    </row>
    <row r="60" spans="1:15" s="29" customFormat="1" ht="15">
      <c r="A60" s="24"/>
      <c r="B60" s="24"/>
      <c r="C60" s="24"/>
      <c r="D60" s="24"/>
      <c r="E60" s="25"/>
      <c r="F60" s="26"/>
      <c r="G60" s="30"/>
      <c r="H60" s="70"/>
      <c r="I60" s="76"/>
      <c r="J60" s="77"/>
      <c r="K60" s="78"/>
      <c r="L60" s="96"/>
      <c r="M60" s="96"/>
      <c r="N60" s="96"/>
      <c r="O60" s="96"/>
    </row>
    <row r="61" spans="1:15" s="16" customFormat="1" ht="15">
      <c r="A61" s="28"/>
      <c r="B61" s="28"/>
      <c r="C61" s="28"/>
      <c r="D61" s="28"/>
      <c r="E61" s="32"/>
      <c r="F61" s="33"/>
      <c r="G61" s="21">
        <v>6</v>
      </c>
      <c r="H61" s="70">
        <v>41182</v>
      </c>
      <c r="I61" s="71" t="s">
        <v>42</v>
      </c>
      <c r="J61" s="72" t="s">
        <v>23</v>
      </c>
      <c r="K61" s="73">
        <f>20*50000</f>
        <v>1000000</v>
      </c>
      <c r="L61" s="93"/>
      <c r="M61" s="93"/>
      <c r="N61" s="93"/>
      <c r="O61" s="93"/>
    </row>
    <row r="62" spans="1:15" s="29" customFormat="1" ht="15">
      <c r="A62" s="24"/>
      <c r="B62" s="24"/>
      <c r="C62" s="24"/>
      <c r="D62" s="24"/>
      <c r="E62" s="24"/>
      <c r="F62" s="26"/>
      <c r="G62" s="30"/>
      <c r="H62" s="70">
        <v>41182</v>
      </c>
      <c r="I62" s="71" t="s">
        <v>43</v>
      </c>
      <c r="J62" s="72" t="s">
        <v>23</v>
      </c>
      <c r="K62" s="73">
        <v>600000</v>
      </c>
      <c r="L62" s="96"/>
      <c r="M62" s="96"/>
      <c r="N62" s="96"/>
      <c r="O62" s="96"/>
    </row>
    <row r="63" spans="1:15" s="29" customFormat="1" ht="15">
      <c r="A63" s="24"/>
      <c r="B63" s="24"/>
      <c r="C63" s="24"/>
      <c r="D63" s="24"/>
      <c r="E63" s="25"/>
      <c r="F63" s="26"/>
      <c r="G63" s="30"/>
      <c r="H63" s="70">
        <v>41182</v>
      </c>
      <c r="I63" s="71" t="s">
        <v>44</v>
      </c>
      <c r="J63" s="72" t="s">
        <v>23</v>
      </c>
      <c r="K63" s="73">
        <f>12*20000</f>
        <v>240000</v>
      </c>
      <c r="L63" s="96"/>
      <c r="M63" s="96"/>
      <c r="N63" s="96"/>
      <c r="O63" s="96"/>
    </row>
    <row r="64" spans="1:15" s="29" customFormat="1" ht="15">
      <c r="A64" s="24"/>
      <c r="B64" s="24"/>
      <c r="C64" s="24"/>
      <c r="D64" s="24"/>
      <c r="E64" s="25"/>
      <c r="F64" s="26"/>
      <c r="G64" s="30"/>
      <c r="H64" s="70">
        <v>41182</v>
      </c>
      <c r="I64" s="75" t="s">
        <v>45</v>
      </c>
      <c r="J64" s="72" t="s">
        <v>23</v>
      </c>
      <c r="K64" s="73">
        <f>(12*10000)*2</f>
        <v>240000</v>
      </c>
      <c r="L64" s="96"/>
      <c r="M64" s="96"/>
      <c r="N64" s="96"/>
      <c r="O64" s="96"/>
    </row>
    <row r="65" spans="1:15" s="29" customFormat="1" ht="15">
      <c r="A65" s="24"/>
      <c r="B65" s="24"/>
      <c r="C65" s="24"/>
      <c r="D65" s="24"/>
      <c r="E65" s="25"/>
      <c r="F65" s="26"/>
      <c r="G65" s="30"/>
      <c r="H65" s="70">
        <v>41182</v>
      </c>
      <c r="I65" s="76" t="s">
        <v>57</v>
      </c>
      <c r="J65" s="72" t="s">
        <v>23</v>
      </c>
      <c r="K65" s="78">
        <v>1000000</v>
      </c>
      <c r="L65" s="96"/>
      <c r="M65" s="96"/>
      <c r="N65" s="96"/>
      <c r="O65" s="96"/>
    </row>
    <row r="66" spans="1:15" s="29" customFormat="1" ht="15">
      <c r="A66" s="24"/>
      <c r="B66" s="24"/>
      <c r="C66" s="24"/>
      <c r="D66" s="24"/>
      <c r="E66" s="25"/>
      <c r="F66" s="26"/>
      <c r="G66" s="30"/>
      <c r="H66" s="70">
        <v>41182</v>
      </c>
      <c r="I66" s="76" t="s">
        <v>51</v>
      </c>
      <c r="J66" s="77" t="s">
        <v>23</v>
      </c>
      <c r="K66" s="78">
        <v>450000</v>
      </c>
      <c r="L66" s="96"/>
      <c r="M66" s="95"/>
      <c r="N66" s="96"/>
      <c r="O66" s="96"/>
    </row>
    <row r="67" spans="1:15" s="29" customFormat="1" ht="15">
      <c r="A67" s="24"/>
      <c r="B67" s="24"/>
      <c r="C67" s="24"/>
      <c r="D67" s="24"/>
      <c r="E67" s="25"/>
      <c r="F67" s="26"/>
      <c r="G67" s="30"/>
      <c r="H67" s="70">
        <v>41182</v>
      </c>
      <c r="I67" s="76" t="s">
        <v>52</v>
      </c>
      <c r="J67" s="77" t="s">
        <v>23</v>
      </c>
      <c r="K67" s="78">
        <v>750000</v>
      </c>
      <c r="L67" s="96"/>
      <c r="M67" s="96"/>
      <c r="N67" s="96"/>
      <c r="O67" s="96"/>
    </row>
    <row r="68" spans="1:15" s="16" customFormat="1" ht="15">
      <c r="A68" s="28"/>
      <c r="B68" s="28"/>
      <c r="C68" s="28"/>
      <c r="D68" s="28"/>
      <c r="E68" s="28"/>
      <c r="F68" s="33"/>
      <c r="G68" s="21"/>
      <c r="H68" s="70">
        <v>41182</v>
      </c>
      <c r="I68" s="106" t="s">
        <v>58</v>
      </c>
      <c r="J68" s="106" t="s">
        <v>23</v>
      </c>
      <c r="K68" s="106">
        <v>2850000</v>
      </c>
      <c r="L68" s="93"/>
      <c r="M68" s="93"/>
      <c r="N68" s="93"/>
      <c r="O68" s="93"/>
    </row>
    <row r="69" spans="1:15" s="16" customFormat="1" ht="15">
      <c r="A69" s="28"/>
      <c r="B69" s="28"/>
      <c r="C69" s="28"/>
      <c r="D69" s="28"/>
      <c r="E69" s="32"/>
      <c r="F69" s="33"/>
      <c r="G69" s="21"/>
      <c r="H69" s="70"/>
      <c r="I69" s="80"/>
      <c r="J69" s="77"/>
      <c r="K69" s="78"/>
      <c r="L69" s="93"/>
      <c r="M69" s="93"/>
      <c r="N69" s="93"/>
      <c r="O69" s="93"/>
    </row>
    <row r="70" spans="1:15" s="29" customFormat="1" ht="15">
      <c r="A70" s="28">
        <v>2</v>
      </c>
      <c r="B70" s="69" t="s">
        <v>64</v>
      </c>
      <c r="C70" s="28" t="s">
        <v>31</v>
      </c>
      <c r="D70" s="28" t="s">
        <v>15</v>
      </c>
      <c r="E70" s="32">
        <f>72500000*30%</f>
        <v>21750000</v>
      </c>
      <c r="F70" s="26"/>
      <c r="G70" s="30">
        <v>7</v>
      </c>
      <c r="H70" s="70" t="s">
        <v>59</v>
      </c>
      <c r="I70" s="71" t="s">
        <v>42</v>
      </c>
      <c r="J70" s="72" t="s">
        <v>23</v>
      </c>
      <c r="K70" s="73">
        <f>20*50000</f>
        <v>1000000</v>
      </c>
      <c r="L70" s="96"/>
      <c r="M70" s="96"/>
      <c r="N70" s="96"/>
      <c r="O70" s="96"/>
    </row>
    <row r="71" spans="1:15" s="29" customFormat="1" ht="15">
      <c r="A71" s="24"/>
      <c r="B71" s="24"/>
      <c r="C71" s="24"/>
      <c r="D71" s="24"/>
      <c r="E71" s="25"/>
      <c r="F71" s="26"/>
      <c r="G71" s="30"/>
      <c r="H71" s="70" t="s">
        <v>59</v>
      </c>
      <c r="I71" s="71" t="s">
        <v>43</v>
      </c>
      <c r="J71" s="72" t="s">
        <v>23</v>
      </c>
      <c r="K71" s="73">
        <v>600000</v>
      </c>
      <c r="L71" s="96"/>
      <c r="M71" s="96"/>
      <c r="N71" s="96"/>
      <c r="O71" s="96"/>
    </row>
    <row r="72" spans="1:15" s="16" customFormat="1" ht="15">
      <c r="A72" s="28"/>
      <c r="B72" s="28"/>
      <c r="C72" s="28"/>
      <c r="D72" s="28"/>
      <c r="E72" s="32"/>
      <c r="F72" s="33"/>
      <c r="G72" s="21"/>
      <c r="H72" s="70" t="s">
        <v>59</v>
      </c>
      <c r="I72" s="71" t="s">
        <v>44</v>
      </c>
      <c r="J72" s="72" t="s">
        <v>23</v>
      </c>
      <c r="K72" s="73">
        <f>12*20000</f>
        <v>240000</v>
      </c>
      <c r="L72" s="93"/>
      <c r="M72" s="93"/>
      <c r="N72" s="93"/>
      <c r="O72" s="93"/>
    </row>
    <row r="73" spans="1:15" s="29" customFormat="1" ht="15">
      <c r="A73" s="24"/>
      <c r="B73" s="24"/>
      <c r="C73" s="24"/>
      <c r="D73" s="24"/>
      <c r="E73" s="25"/>
      <c r="F73" s="26"/>
      <c r="G73" s="30"/>
      <c r="H73" s="70" t="s">
        <v>59</v>
      </c>
      <c r="I73" s="75" t="s">
        <v>45</v>
      </c>
      <c r="J73" s="72" t="s">
        <v>23</v>
      </c>
      <c r="K73" s="73">
        <f>(12*10000)*2</f>
        <v>240000</v>
      </c>
      <c r="L73" s="96"/>
      <c r="M73" s="96"/>
      <c r="N73" s="96"/>
      <c r="O73" s="96"/>
    </row>
    <row r="74" spans="1:15" s="29" customFormat="1" ht="15">
      <c r="A74" s="24"/>
      <c r="B74" s="24"/>
      <c r="C74" s="24"/>
      <c r="D74" s="24"/>
      <c r="E74" s="25"/>
      <c r="F74" s="26"/>
      <c r="G74" s="30"/>
      <c r="H74" s="70" t="s">
        <v>59</v>
      </c>
      <c r="I74" s="106" t="s">
        <v>60</v>
      </c>
      <c r="J74" s="106" t="s">
        <v>23</v>
      </c>
      <c r="K74" s="106">
        <v>2750000</v>
      </c>
      <c r="L74" s="96"/>
      <c r="M74" s="95"/>
      <c r="N74" s="96"/>
      <c r="O74" s="96"/>
    </row>
    <row r="75" spans="1:15" s="29" customFormat="1" ht="15">
      <c r="A75" s="24"/>
      <c r="B75" s="24"/>
      <c r="C75" s="24"/>
      <c r="D75" s="24"/>
      <c r="E75" s="25"/>
      <c r="F75" s="26"/>
      <c r="G75" s="30"/>
      <c r="H75" s="70" t="s">
        <v>59</v>
      </c>
      <c r="I75" s="81" t="s">
        <v>61</v>
      </c>
      <c r="J75" s="71" t="s">
        <v>23</v>
      </c>
      <c r="K75" s="82">
        <v>2650000</v>
      </c>
      <c r="L75" s="96"/>
      <c r="M75" s="96"/>
      <c r="N75" s="96"/>
      <c r="O75" s="96"/>
    </row>
    <row r="76" spans="1:15" s="29" customFormat="1" ht="15">
      <c r="A76" s="24"/>
      <c r="B76" s="24"/>
      <c r="C76" s="24"/>
      <c r="D76" s="24"/>
      <c r="E76" s="25"/>
      <c r="F76" s="26"/>
      <c r="G76" s="30"/>
      <c r="H76" s="70" t="s">
        <v>59</v>
      </c>
      <c r="I76" s="81" t="s">
        <v>62</v>
      </c>
      <c r="J76" s="71" t="s">
        <v>23</v>
      </c>
      <c r="K76" s="73">
        <v>2725000</v>
      </c>
      <c r="L76" s="96"/>
      <c r="M76" s="96"/>
      <c r="N76" s="96"/>
      <c r="O76" s="96"/>
    </row>
    <row r="77" spans="1:15" s="16" customFormat="1" ht="15">
      <c r="A77" s="28"/>
      <c r="B77" s="28"/>
      <c r="C77" s="28"/>
      <c r="D77" s="28"/>
      <c r="E77" s="32"/>
      <c r="F77" s="33"/>
      <c r="G77" s="21"/>
      <c r="H77" s="70" t="s">
        <v>59</v>
      </c>
      <c r="I77" s="81" t="s">
        <v>63</v>
      </c>
      <c r="J77" s="71" t="s">
        <v>23</v>
      </c>
      <c r="K77" s="73">
        <v>3000000</v>
      </c>
      <c r="L77" s="93"/>
      <c r="M77" s="93"/>
      <c r="N77" s="93"/>
      <c r="O77" s="93"/>
    </row>
    <row r="78" spans="1:15" s="16" customFormat="1" ht="25.5">
      <c r="A78" s="28"/>
      <c r="B78" s="28"/>
      <c r="C78" s="28"/>
      <c r="D78" s="28"/>
      <c r="E78" s="32"/>
      <c r="F78" s="33"/>
      <c r="G78" s="21"/>
      <c r="H78" s="79">
        <v>41243</v>
      </c>
      <c r="I78" s="75" t="s">
        <v>67</v>
      </c>
      <c r="J78" s="90" t="s">
        <v>23</v>
      </c>
      <c r="K78" s="91">
        <f>E70*5%</f>
        <v>1087500</v>
      </c>
      <c r="L78" s="93"/>
      <c r="M78" s="93"/>
      <c r="N78" s="93"/>
      <c r="O78" s="93"/>
    </row>
    <row r="79" spans="1:15" s="16" customFormat="1" ht="15">
      <c r="A79" s="28"/>
      <c r="B79" s="28"/>
      <c r="C79" s="28"/>
      <c r="D79" s="28"/>
      <c r="E79" s="32"/>
      <c r="F79" s="33"/>
      <c r="G79" s="21"/>
      <c r="H79" s="70"/>
      <c r="I79" s="81"/>
      <c r="J79" s="71"/>
      <c r="K79" s="73"/>
      <c r="L79" s="93"/>
      <c r="M79" s="93"/>
      <c r="N79" s="93"/>
      <c r="O79" s="93"/>
    </row>
    <row r="80" spans="1:15" s="16" customFormat="1" ht="15">
      <c r="A80" s="28"/>
      <c r="B80" s="28"/>
      <c r="C80" s="28"/>
      <c r="D80" s="28"/>
      <c r="E80" s="32"/>
      <c r="F80" s="33"/>
      <c r="G80" s="21">
        <v>8</v>
      </c>
      <c r="H80" s="70">
        <v>41243</v>
      </c>
      <c r="I80" s="71" t="s">
        <v>42</v>
      </c>
      <c r="J80" s="72" t="s">
        <v>23</v>
      </c>
      <c r="K80" s="73">
        <f>20*50000</f>
        <v>1000000</v>
      </c>
      <c r="L80" s="93"/>
      <c r="M80" s="93"/>
      <c r="N80" s="93"/>
      <c r="O80" s="93"/>
    </row>
    <row r="81" spans="1:15" s="16" customFormat="1" ht="15">
      <c r="A81" s="28"/>
      <c r="B81" s="28"/>
      <c r="C81" s="28"/>
      <c r="D81" s="28"/>
      <c r="E81" s="32"/>
      <c r="F81" s="33"/>
      <c r="G81" s="21"/>
      <c r="H81" s="70">
        <v>41243</v>
      </c>
      <c r="I81" s="71" t="s">
        <v>43</v>
      </c>
      <c r="J81" s="72" t="s">
        <v>23</v>
      </c>
      <c r="K81" s="73">
        <v>600000</v>
      </c>
      <c r="L81" s="93"/>
      <c r="M81" s="93"/>
      <c r="N81" s="93"/>
      <c r="O81" s="93"/>
    </row>
    <row r="82" spans="1:15" s="16" customFormat="1" ht="15">
      <c r="A82" s="28"/>
      <c r="B82" s="28"/>
      <c r="C82" s="28"/>
      <c r="D82" s="28"/>
      <c r="E82" s="32"/>
      <c r="F82" s="33"/>
      <c r="G82" s="21"/>
      <c r="H82" s="70">
        <v>41243</v>
      </c>
      <c r="I82" s="76" t="s">
        <v>65</v>
      </c>
      <c r="J82" s="77" t="s">
        <v>23</v>
      </c>
      <c r="K82" s="78">
        <v>1750000</v>
      </c>
      <c r="L82" s="93"/>
      <c r="M82" s="93"/>
      <c r="N82" s="93"/>
      <c r="O82" s="93"/>
    </row>
    <row r="83" spans="1:15" s="16" customFormat="1" ht="15">
      <c r="A83" s="28"/>
      <c r="B83" s="28"/>
      <c r="C83" s="28"/>
      <c r="D83" s="28"/>
      <c r="E83" s="32"/>
      <c r="F83" s="33"/>
      <c r="G83" s="21"/>
      <c r="H83" s="70">
        <v>41243</v>
      </c>
      <c r="I83" s="106" t="s">
        <v>66</v>
      </c>
      <c r="J83" s="106" t="s">
        <v>23</v>
      </c>
      <c r="K83" s="106">
        <v>2750000</v>
      </c>
      <c r="L83" s="93"/>
      <c r="M83" s="93"/>
      <c r="N83" s="93"/>
      <c r="O83" s="93"/>
    </row>
    <row r="84" spans="1:15" s="16" customFormat="1" ht="15">
      <c r="A84" s="28"/>
      <c r="B84" s="28"/>
      <c r="C84" s="28"/>
      <c r="D84" s="28"/>
      <c r="E84" s="32"/>
      <c r="F84" s="33"/>
      <c r="G84" s="21"/>
      <c r="H84" s="70">
        <v>41243</v>
      </c>
      <c r="I84" s="75" t="s">
        <v>68</v>
      </c>
      <c r="J84" s="85" t="s">
        <v>23</v>
      </c>
      <c r="K84" s="86">
        <v>2380000</v>
      </c>
      <c r="L84" s="93"/>
      <c r="M84" s="93"/>
      <c r="N84" s="93"/>
      <c r="O84" s="93"/>
    </row>
    <row r="85" spans="1:15" s="16" customFormat="1" ht="15">
      <c r="A85" s="28"/>
      <c r="B85" s="28"/>
      <c r="C85" s="28"/>
      <c r="D85" s="28"/>
      <c r="E85" s="32"/>
      <c r="F85" s="33"/>
      <c r="G85" s="21"/>
      <c r="H85" s="70"/>
      <c r="I85" s="76"/>
      <c r="J85" s="77"/>
      <c r="K85" s="78"/>
      <c r="L85" s="93"/>
      <c r="M85" s="93"/>
      <c r="N85" s="93"/>
      <c r="O85" s="93"/>
    </row>
    <row r="86" spans="1:15" s="16" customFormat="1" ht="15">
      <c r="A86" s="28"/>
      <c r="B86" s="28"/>
      <c r="C86" s="28"/>
      <c r="D86" s="28"/>
      <c r="E86" s="32"/>
      <c r="F86" s="33"/>
      <c r="G86" s="21">
        <v>9</v>
      </c>
      <c r="H86" s="83" t="s">
        <v>69</v>
      </c>
      <c r="I86" s="71" t="s">
        <v>42</v>
      </c>
      <c r="J86" s="72" t="s">
        <v>23</v>
      </c>
      <c r="K86" s="73">
        <f>20*50000</f>
        <v>1000000</v>
      </c>
      <c r="L86" s="93"/>
      <c r="M86" s="93"/>
      <c r="N86" s="93"/>
      <c r="O86" s="93"/>
    </row>
    <row r="87" spans="1:15" s="16" customFormat="1" ht="15">
      <c r="A87" s="28"/>
      <c r="B87" s="28"/>
      <c r="C87" s="28"/>
      <c r="D87" s="28"/>
      <c r="E87" s="32"/>
      <c r="F87" s="33"/>
      <c r="G87" s="21"/>
      <c r="H87" s="83" t="s">
        <v>69</v>
      </c>
      <c r="I87" s="71" t="s">
        <v>43</v>
      </c>
      <c r="J87" s="72" t="s">
        <v>23</v>
      </c>
      <c r="K87" s="73">
        <v>600000</v>
      </c>
      <c r="L87" s="93"/>
      <c r="M87" s="93"/>
      <c r="N87" s="93"/>
      <c r="O87" s="93"/>
    </row>
    <row r="88" spans="1:15" s="16" customFormat="1" ht="15">
      <c r="A88" s="28"/>
      <c r="B88" s="28"/>
      <c r="C88" s="28"/>
      <c r="D88" s="28"/>
      <c r="E88" s="32"/>
      <c r="F88" s="33"/>
      <c r="G88" s="21"/>
      <c r="H88" s="83" t="s">
        <v>69</v>
      </c>
      <c r="I88" s="75" t="s">
        <v>70</v>
      </c>
      <c r="J88" s="74" t="s">
        <v>23</v>
      </c>
      <c r="K88" s="84">
        <v>2000000</v>
      </c>
      <c r="L88" s="93"/>
      <c r="M88" s="93"/>
      <c r="N88" s="93"/>
      <c r="O88" s="93"/>
    </row>
    <row r="89" spans="1:15" s="16" customFormat="1" ht="15">
      <c r="A89" s="28"/>
      <c r="B89" s="28"/>
      <c r="C89" s="28"/>
      <c r="D89" s="28"/>
      <c r="E89" s="32"/>
      <c r="F89" s="33"/>
      <c r="G89" s="21"/>
      <c r="H89" s="83" t="s">
        <v>69</v>
      </c>
      <c r="I89" s="75" t="s">
        <v>71</v>
      </c>
      <c r="J89" s="85" t="s">
        <v>23</v>
      </c>
      <c r="K89" s="86">
        <v>840000</v>
      </c>
      <c r="L89" s="93"/>
      <c r="M89" s="93"/>
      <c r="N89" s="93"/>
      <c r="O89" s="93"/>
    </row>
    <row r="90" spans="1:15" s="16" customFormat="1" ht="15">
      <c r="A90" s="28"/>
      <c r="B90" s="28"/>
      <c r="C90" s="28"/>
      <c r="D90" s="28"/>
      <c r="E90" s="32"/>
      <c r="F90" s="33"/>
      <c r="G90" s="21"/>
      <c r="H90" s="83" t="s">
        <v>69</v>
      </c>
      <c r="I90" s="75" t="s">
        <v>72</v>
      </c>
      <c r="J90" s="72" t="s">
        <v>23</v>
      </c>
      <c r="K90" s="86">
        <v>1000000</v>
      </c>
      <c r="L90" s="93"/>
      <c r="M90" s="93"/>
      <c r="N90" s="93"/>
      <c r="O90" s="93"/>
    </row>
    <row r="91" spans="1:15" s="16" customFormat="1" ht="15">
      <c r="A91" s="28"/>
      <c r="B91" s="28"/>
      <c r="C91" s="28"/>
      <c r="D91" s="28"/>
      <c r="E91" s="32"/>
      <c r="F91" s="33"/>
      <c r="G91" s="21"/>
      <c r="H91" s="83" t="s">
        <v>69</v>
      </c>
      <c r="I91" s="75" t="s">
        <v>73</v>
      </c>
      <c r="J91" s="72" t="s">
        <v>23</v>
      </c>
      <c r="K91" s="86">
        <v>1000000</v>
      </c>
      <c r="L91" s="93"/>
      <c r="M91" s="93"/>
      <c r="N91" s="93"/>
      <c r="O91" s="93"/>
    </row>
    <row r="92" spans="1:15" s="16" customFormat="1" ht="15">
      <c r="A92" s="28"/>
      <c r="B92" s="28"/>
      <c r="C92" s="28"/>
      <c r="D92" s="28"/>
      <c r="E92" s="32"/>
      <c r="F92" s="33"/>
      <c r="G92" s="21"/>
      <c r="H92" s="83" t="s">
        <v>69</v>
      </c>
      <c r="I92" s="75" t="s">
        <v>74</v>
      </c>
      <c r="J92" s="72" t="s">
        <v>23</v>
      </c>
      <c r="K92" s="86">
        <v>1500000</v>
      </c>
      <c r="L92" s="93"/>
      <c r="M92" s="93"/>
      <c r="N92" s="93"/>
      <c r="O92" s="93"/>
    </row>
    <row r="93" spans="1:15" s="16" customFormat="1" ht="15">
      <c r="A93" s="28"/>
      <c r="B93" s="28"/>
      <c r="C93" s="28"/>
      <c r="D93" s="28"/>
      <c r="E93" s="32"/>
      <c r="F93" s="33"/>
      <c r="G93" s="21"/>
      <c r="H93" s="83" t="s">
        <v>69</v>
      </c>
      <c r="I93" s="75" t="s">
        <v>75</v>
      </c>
      <c r="J93" s="72" t="s">
        <v>23</v>
      </c>
      <c r="K93" s="84">
        <v>1250000</v>
      </c>
      <c r="L93" s="93"/>
      <c r="M93" s="93"/>
      <c r="N93" s="93"/>
      <c r="O93" s="93"/>
    </row>
    <row r="94" spans="1:15" s="16" customFormat="1" ht="15">
      <c r="A94" s="28"/>
      <c r="B94" s="28"/>
      <c r="C94" s="28"/>
      <c r="D94" s="28"/>
      <c r="E94" s="32"/>
      <c r="F94" s="33"/>
      <c r="G94" s="21"/>
      <c r="H94" s="70"/>
      <c r="I94" s="76"/>
      <c r="J94" s="77"/>
      <c r="K94" s="78"/>
      <c r="L94" s="93"/>
      <c r="M94" s="93"/>
      <c r="N94" s="93"/>
      <c r="O94" s="93"/>
    </row>
    <row r="95" spans="1:15" s="34" customFormat="1" ht="15">
      <c r="A95" s="66" t="s">
        <v>77</v>
      </c>
      <c r="B95" s="66"/>
      <c r="C95" s="66"/>
      <c r="D95" s="66"/>
      <c r="E95" s="67">
        <f>SUM(E19:E94)</f>
        <v>72500000</v>
      </c>
      <c r="F95" s="68"/>
      <c r="G95" s="17"/>
      <c r="H95" s="66"/>
      <c r="I95" s="66"/>
      <c r="J95" s="66"/>
      <c r="K95" s="67">
        <f>SUM(K26:K94)</f>
        <v>72500000</v>
      </c>
      <c r="L95" s="94">
        <f>SUM(L20:L94)</f>
        <v>0</v>
      </c>
      <c r="M95" s="94"/>
      <c r="N95" s="93"/>
      <c r="O95" s="93"/>
    </row>
    <row r="96" spans="1:15" s="16" customFormat="1" ht="15">
      <c r="A96" s="62" t="s">
        <v>9</v>
      </c>
      <c r="B96" s="62"/>
      <c r="C96" s="62"/>
      <c r="D96" s="62"/>
      <c r="E96" s="63"/>
      <c r="F96" s="64"/>
      <c r="G96" s="65"/>
      <c r="H96" s="62"/>
      <c r="I96" s="62"/>
      <c r="J96" s="62"/>
      <c r="K96" s="63">
        <f>E95-K95</f>
        <v>0</v>
      </c>
      <c r="L96" s="93"/>
      <c r="M96" s="93"/>
      <c r="N96" s="93"/>
      <c r="O96" s="93"/>
    </row>
    <row r="97" spans="1:15" s="16" customFormat="1" ht="15">
      <c r="A97" s="58" t="s">
        <v>22</v>
      </c>
      <c r="B97" s="58"/>
      <c r="C97" s="58"/>
      <c r="D97" s="58"/>
      <c r="E97" s="59"/>
      <c r="F97" s="60"/>
      <c r="G97" s="61"/>
      <c r="H97" s="58"/>
      <c r="I97" s="58"/>
      <c r="J97" s="58"/>
      <c r="K97" s="59">
        <f>K24</f>
        <v>4248817.636363637</v>
      </c>
      <c r="L97" s="93"/>
      <c r="M97" s="93"/>
      <c r="N97" s="93"/>
      <c r="O97" s="93"/>
    </row>
    <row r="98" spans="1:15" s="29" customFormat="1" ht="15">
      <c r="A98" s="107" t="s">
        <v>32</v>
      </c>
      <c r="B98" s="107"/>
      <c r="C98" s="107"/>
      <c r="D98" s="107"/>
      <c r="E98" s="108"/>
      <c r="F98" s="109"/>
      <c r="G98" s="110"/>
      <c r="H98" s="107"/>
      <c r="I98" s="107"/>
      <c r="J98" s="107"/>
      <c r="K98" s="107">
        <v>0</v>
      </c>
      <c r="L98" s="96"/>
      <c r="M98" s="96"/>
      <c r="N98" s="96"/>
      <c r="O98" s="96"/>
    </row>
    <row r="99" spans="1:15" s="29" customFormat="1" ht="15">
      <c r="A99" s="35"/>
      <c r="B99" s="35"/>
      <c r="C99" s="35"/>
      <c r="D99" s="35"/>
      <c r="E99" s="36"/>
      <c r="F99" s="37"/>
      <c r="G99" s="38"/>
      <c r="L99" s="96"/>
      <c r="M99" s="96"/>
      <c r="N99" s="96"/>
      <c r="O99" s="96"/>
    </row>
    <row r="100" spans="1:15" s="29" customFormat="1" ht="15">
      <c r="A100" s="42" t="s">
        <v>24</v>
      </c>
      <c r="C100" s="41"/>
      <c r="D100" s="39"/>
      <c r="E100" s="41"/>
      <c r="F100" s="47"/>
      <c r="G100" s="41"/>
      <c r="K100" s="87" t="s">
        <v>76</v>
      </c>
      <c r="L100" s="95"/>
      <c r="M100" s="95"/>
      <c r="N100" s="96"/>
      <c r="O100" s="96"/>
    </row>
    <row r="101" spans="1:15" s="29" customFormat="1" ht="15">
      <c r="A101" s="42" t="s">
        <v>26</v>
      </c>
      <c r="C101" s="41"/>
      <c r="D101" s="39"/>
      <c r="E101" s="41"/>
      <c r="F101" s="47"/>
      <c r="G101" s="41"/>
      <c r="K101" s="87"/>
      <c r="L101" s="95"/>
      <c r="M101" s="95"/>
      <c r="N101" s="96"/>
      <c r="O101" s="96"/>
    </row>
    <row r="102" spans="1:15" s="29" customFormat="1" ht="15">
      <c r="A102" s="42" t="s">
        <v>27</v>
      </c>
      <c r="C102" s="41"/>
      <c r="D102" s="39"/>
      <c r="E102" s="49"/>
      <c r="F102" s="52"/>
      <c r="G102" s="41"/>
      <c r="H102" s="39"/>
      <c r="I102" s="50"/>
      <c r="J102" s="51"/>
      <c r="K102" s="88"/>
      <c r="L102" s="95"/>
      <c r="M102" s="95"/>
      <c r="N102" s="96"/>
      <c r="O102" s="96"/>
    </row>
    <row r="103" spans="1:15" s="29" customFormat="1" ht="15">
      <c r="A103" s="42"/>
      <c r="C103" s="41"/>
      <c r="D103" s="39"/>
      <c r="E103" s="49"/>
      <c r="F103" s="52"/>
      <c r="G103" s="41"/>
      <c r="H103" s="39"/>
      <c r="I103" s="50"/>
      <c r="J103" s="51"/>
      <c r="K103" s="88"/>
      <c r="L103" s="95"/>
      <c r="M103" s="95"/>
      <c r="N103" s="96"/>
      <c r="O103" s="96"/>
    </row>
    <row r="104" spans="1:15" s="29" customFormat="1" ht="15">
      <c r="A104" s="41"/>
      <c r="C104" s="41"/>
      <c r="D104" s="39"/>
      <c r="E104" s="49"/>
      <c r="F104" s="52"/>
      <c r="G104" s="41"/>
      <c r="H104" s="39"/>
      <c r="I104" s="50"/>
      <c r="J104" s="51"/>
      <c r="K104" s="88"/>
      <c r="L104" s="95"/>
      <c r="M104" s="95"/>
      <c r="N104" s="96"/>
      <c r="O104" s="96"/>
    </row>
    <row r="105" spans="1:15" s="53" customFormat="1" ht="15">
      <c r="A105" s="44" t="s">
        <v>28</v>
      </c>
      <c r="C105" s="54"/>
      <c r="D105" s="55"/>
      <c r="E105" s="54"/>
      <c r="F105" s="55"/>
      <c r="G105" s="54"/>
      <c r="H105" s="55"/>
      <c r="I105" s="56"/>
      <c r="K105" s="89" t="s">
        <v>25</v>
      </c>
      <c r="L105" s="94"/>
      <c r="M105" s="95"/>
      <c r="N105" s="96"/>
      <c r="O105" s="96"/>
    </row>
    <row r="106" spans="1:15" s="29" customFormat="1" ht="15">
      <c r="A106" s="29" t="s">
        <v>29</v>
      </c>
      <c r="E106" s="39"/>
      <c r="F106" s="40"/>
      <c r="G106" s="41"/>
      <c r="H106" s="42"/>
      <c r="K106" s="87" t="s">
        <v>30</v>
      </c>
      <c r="L106" s="96"/>
      <c r="M106" s="96"/>
      <c r="N106" s="96"/>
      <c r="O106" s="96"/>
    </row>
    <row r="107" spans="5:15" s="29" customFormat="1" ht="15">
      <c r="E107" s="39"/>
      <c r="F107" s="40"/>
      <c r="G107" s="41"/>
      <c r="H107" s="42"/>
      <c r="K107" s="39"/>
      <c r="L107" s="96"/>
      <c r="M107" s="96"/>
      <c r="N107" s="96"/>
      <c r="O107" s="96"/>
    </row>
    <row r="108" spans="5:15" s="5" customFormat="1" ht="16.5">
      <c r="E108" s="6"/>
      <c r="F108" s="7"/>
      <c r="G108" s="9"/>
      <c r="H108" s="8"/>
      <c r="K108" s="6"/>
      <c r="L108" s="105"/>
      <c r="M108" s="105"/>
      <c r="N108" s="105"/>
      <c r="O108" s="105"/>
    </row>
    <row r="109" spans="5:15" s="5" customFormat="1" ht="16.5">
      <c r="E109" s="6"/>
      <c r="F109" s="7"/>
      <c r="G109" s="9"/>
      <c r="H109" s="8"/>
      <c r="K109" s="6"/>
      <c r="L109" s="105"/>
      <c r="M109" s="105"/>
      <c r="N109" s="105"/>
      <c r="O109" s="105"/>
    </row>
    <row r="110" spans="5:15" s="5" customFormat="1" ht="16.5">
      <c r="E110" s="6"/>
      <c r="F110" s="7"/>
      <c r="G110" s="9"/>
      <c r="H110" s="8"/>
      <c r="K110" s="6"/>
      <c r="L110" s="105"/>
      <c r="M110" s="105"/>
      <c r="N110" s="105"/>
      <c r="O110" s="105"/>
    </row>
    <row r="111" spans="5:15" s="5" customFormat="1" ht="16.5">
      <c r="E111" s="6"/>
      <c r="F111" s="7"/>
      <c r="G111" s="9"/>
      <c r="H111" s="8"/>
      <c r="K111" s="6"/>
      <c r="L111" s="105"/>
      <c r="M111" s="105"/>
      <c r="N111" s="105"/>
      <c r="O111" s="105"/>
    </row>
    <row r="112" spans="5:15" s="5" customFormat="1" ht="16.5">
      <c r="E112" s="6"/>
      <c r="F112" s="7"/>
      <c r="G112" s="9"/>
      <c r="H112" s="8"/>
      <c r="K112" s="6"/>
      <c r="L112" s="105"/>
      <c r="M112" s="105"/>
      <c r="N112" s="105"/>
      <c r="O112" s="105"/>
    </row>
    <row r="113" spans="5:15" s="5" customFormat="1" ht="16.5">
      <c r="E113" s="6"/>
      <c r="F113" s="7"/>
      <c r="G113" s="9"/>
      <c r="H113" s="8"/>
      <c r="K113" s="6"/>
      <c r="L113" s="105"/>
      <c r="M113" s="105"/>
      <c r="N113" s="105"/>
      <c r="O113" s="105"/>
    </row>
    <row r="114" spans="5:15" s="5" customFormat="1" ht="16.5">
      <c r="E114" s="6"/>
      <c r="F114" s="7"/>
      <c r="G114" s="9"/>
      <c r="H114" s="8"/>
      <c r="K114" s="6"/>
      <c r="L114" s="105"/>
      <c r="M114" s="105"/>
      <c r="N114" s="105"/>
      <c r="O114" s="105"/>
    </row>
    <row r="115" spans="5:15" s="5" customFormat="1" ht="16.5">
      <c r="E115" s="6"/>
      <c r="F115" s="7"/>
      <c r="G115" s="9"/>
      <c r="H115" s="8"/>
      <c r="K115" s="6"/>
      <c r="L115" s="105"/>
      <c r="M115" s="105"/>
      <c r="N115" s="105"/>
      <c r="O115" s="105"/>
    </row>
    <row r="116" spans="5:15" s="5" customFormat="1" ht="16.5">
      <c r="E116" s="6"/>
      <c r="F116" s="7"/>
      <c r="G116" s="9"/>
      <c r="H116" s="8"/>
      <c r="K116" s="6"/>
      <c r="L116" s="105"/>
      <c r="M116" s="105"/>
      <c r="N116" s="105"/>
      <c r="O116" s="105"/>
    </row>
    <row r="117" spans="5:15" s="5" customFormat="1" ht="16.5">
      <c r="E117" s="6"/>
      <c r="F117" s="7"/>
      <c r="G117" s="9"/>
      <c r="H117" s="8"/>
      <c r="K117" s="6"/>
      <c r="L117" s="105"/>
      <c r="M117" s="105"/>
      <c r="N117" s="105"/>
      <c r="O117" s="105"/>
    </row>
    <row r="118" spans="5:15" s="5" customFormat="1" ht="16.5">
      <c r="E118" s="6"/>
      <c r="F118" s="7"/>
      <c r="G118" s="9"/>
      <c r="H118" s="8"/>
      <c r="K118" s="6"/>
      <c r="L118" s="105"/>
      <c r="M118" s="105"/>
      <c r="N118" s="105"/>
      <c r="O118" s="105"/>
    </row>
    <row r="119" spans="5:15" s="5" customFormat="1" ht="16.5">
      <c r="E119" s="6"/>
      <c r="F119" s="7"/>
      <c r="G119" s="9"/>
      <c r="H119" s="8"/>
      <c r="K119" s="6"/>
      <c r="L119" s="105"/>
      <c r="M119" s="105"/>
      <c r="N119" s="105"/>
      <c r="O119" s="105"/>
    </row>
    <row r="120" spans="5:15" s="5" customFormat="1" ht="16.5">
      <c r="E120" s="6"/>
      <c r="F120" s="7"/>
      <c r="G120" s="9"/>
      <c r="H120" s="8"/>
      <c r="K120" s="6"/>
      <c r="L120" s="105"/>
      <c r="M120" s="105"/>
      <c r="N120" s="105"/>
      <c r="O120" s="105"/>
    </row>
    <row r="121" spans="5:15" s="5" customFormat="1" ht="16.5">
      <c r="E121" s="6"/>
      <c r="F121" s="7"/>
      <c r="G121" s="9"/>
      <c r="H121" s="8"/>
      <c r="K121" s="6"/>
      <c r="L121" s="105"/>
      <c r="M121" s="105"/>
      <c r="N121" s="105"/>
      <c r="O121" s="105"/>
    </row>
    <row r="122" spans="5:15" s="5" customFormat="1" ht="16.5">
      <c r="E122" s="6"/>
      <c r="F122" s="7"/>
      <c r="G122" s="9"/>
      <c r="H122" s="8"/>
      <c r="K122" s="6"/>
      <c r="L122" s="105"/>
      <c r="M122" s="105"/>
      <c r="N122" s="105"/>
      <c r="O122" s="105"/>
    </row>
    <row r="123" spans="5:15" s="5" customFormat="1" ht="16.5">
      <c r="E123" s="6"/>
      <c r="F123" s="7"/>
      <c r="G123" s="9"/>
      <c r="H123" s="8"/>
      <c r="K123" s="6"/>
      <c r="L123" s="105"/>
      <c r="M123" s="105"/>
      <c r="N123" s="105"/>
      <c r="O123" s="105"/>
    </row>
    <row r="124" spans="5:15" s="5" customFormat="1" ht="16.5">
      <c r="E124" s="6"/>
      <c r="F124" s="7"/>
      <c r="G124" s="9"/>
      <c r="H124" s="8"/>
      <c r="K124" s="6"/>
      <c r="L124" s="105"/>
      <c r="M124" s="105"/>
      <c r="N124" s="105"/>
      <c r="O124" s="105"/>
    </row>
    <row r="125" spans="5:15" s="5" customFormat="1" ht="16.5">
      <c r="E125" s="6"/>
      <c r="F125" s="7"/>
      <c r="G125" s="9"/>
      <c r="H125" s="8"/>
      <c r="K125" s="6"/>
      <c r="L125" s="105"/>
      <c r="M125" s="105"/>
      <c r="N125" s="105"/>
      <c r="O125" s="105"/>
    </row>
    <row r="126" spans="5:15" s="5" customFormat="1" ht="16.5">
      <c r="E126" s="6"/>
      <c r="F126" s="7"/>
      <c r="G126" s="9"/>
      <c r="H126" s="8"/>
      <c r="K126" s="6"/>
      <c r="L126" s="105"/>
      <c r="M126" s="105"/>
      <c r="N126" s="105"/>
      <c r="O126" s="105"/>
    </row>
    <row r="127" spans="5:15" s="5" customFormat="1" ht="16.5">
      <c r="E127" s="6"/>
      <c r="F127" s="7"/>
      <c r="G127" s="9"/>
      <c r="H127" s="8"/>
      <c r="K127" s="6"/>
      <c r="L127" s="105"/>
      <c r="M127" s="105"/>
      <c r="N127" s="105"/>
      <c r="O127" s="105"/>
    </row>
    <row r="128" spans="5:15" s="5" customFormat="1" ht="16.5">
      <c r="E128" s="6"/>
      <c r="F128" s="7"/>
      <c r="G128" s="9"/>
      <c r="H128" s="8"/>
      <c r="K128" s="6"/>
      <c r="L128" s="105"/>
      <c r="M128" s="105"/>
      <c r="N128" s="105"/>
      <c r="O128" s="105"/>
    </row>
    <row r="129" spans="5:15" s="5" customFormat="1" ht="16.5">
      <c r="E129" s="6"/>
      <c r="F129" s="7"/>
      <c r="G129" s="9"/>
      <c r="H129" s="8"/>
      <c r="K129" s="6"/>
      <c r="L129" s="105"/>
      <c r="M129" s="105"/>
      <c r="N129" s="105"/>
      <c r="O129" s="105"/>
    </row>
    <row r="130" spans="5:15" s="5" customFormat="1" ht="16.5">
      <c r="E130" s="6"/>
      <c r="F130" s="7"/>
      <c r="G130" s="9"/>
      <c r="H130" s="8"/>
      <c r="K130" s="6"/>
      <c r="L130" s="105"/>
      <c r="M130" s="105"/>
      <c r="N130" s="105"/>
      <c r="O130" s="105"/>
    </row>
    <row r="131" spans="5:15" s="5" customFormat="1" ht="16.5">
      <c r="E131" s="6"/>
      <c r="F131" s="7"/>
      <c r="G131" s="9"/>
      <c r="H131" s="8"/>
      <c r="K131" s="6"/>
      <c r="L131" s="105"/>
      <c r="M131" s="105"/>
      <c r="N131" s="105"/>
      <c r="O131" s="105"/>
    </row>
    <row r="132" spans="5:15" s="5" customFormat="1" ht="16.5">
      <c r="E132" s="6"/>
      <c r="F132" s="7"/>
      <c r="G132" s="9"/>
      <c r="H132" s="8"/>
      <c r="K132" s="6"/>
      <c r="L132" s="105"/>
      <c r="M132" s="105"/>
      <c r="N132" s="105"/>
      <c r="O132" s="105"/>
    </row>
    <row r="133" spans="5:15" s="5" customFormat="1" ht="16.5">
      <c r="E133" s="6"/>
      <c r="F133" s="7"/>
      <c r="G133" s="9"/>
      <c r="H133" s="8"/>
      <c r="K133" s="6"/>
      <c r="L133" s="105"/>
      <c r="M133" s="105"/>
      <c r="N133" s="105"/>
      <c r="O133" s="105"/>
    </row>
    <row r="134" spans="5:15" s="5" customFormat="1" ht="16.5">
      <c r="E134" s="6"/>
      <c r="F134" s="7"/>
      <c r="G134" s="9"/>
      <c r="H134" s="8"/>
      <c r="K134" s="6"/>
      <c r="L134" s="105"/>
      <c r="M134" s="105"/>
      <c r="N134" s="105"/>
      <c r="O134" s="105"/>
    </row>
    <row r="135" spans="5:15" s="5" customFormat="1" ht="16.5">
      <c r="E135" s="6"/>
      <c r="F135" s="7"/>
      <c r="G135" s="9"/>
      <c r="H135" s="8"/>
      <c r="K135" s="6"/>
      <c r="L135" s="105"/>
      <c r="M135" s="105"/>
      <c r="N135" s="105"/>
      <c r="O135" s="105"/>
    </row>
    <row r="136" spans="5:15" s="5" customFormat="1" ht="16.5">
      <c r="E136" s="6"/>
      <c r="F136" s="7"/>
      <c r="G136" s="9"/>
      <c r="H136" s="8"/>
      <c r="K136" s="6"/>
      <c r="L136" s="105"/>
      <c r="M136" s="105"/>
      <c r="N136" s="105"/>
      <c r="O136" s="105"/>
    </row>
    <row r="137" spans="5:15" s="5" customFormat="1" ht="16.5">
      <c r="E137" s="6"/>
      <c r="F137" s="7"/>
      <c r="G137" s="9"/>
      <c r="H137" s="8"/>
      <c r="K137" s="6"/>
      <c r="L137" s="105"/>
      <c r="M137" s="105"/>
      <c r="N137" s="105"/>
      <c r="O137" s="105"/>
    </row>
    <row r="138" spans="5:15" s="5" customFormat="1" ht="16.5">
      <c r="E138" s="6"/>
      <c r="F138" s="7"/>
      <c r="G138" s="9"/>
      <c r="H138" s="8"/>
      <c r="K138" s="6"/>
      <c r="L138" s="105"/>
      <c r="M138" s="105"/>
      <c r="N138" s="105"/>
      <c r="O138" s="105"/>
    </row>
    <row r="139" spans="5:15" s="5" customFormat="1" ht="16.5">
      <c r="E139" s="6"/>
      <c r="F139" s="7"/>
      <c r="G139" s="9"/>
      <c r="H139" s="8"/>
      <c r="K139" s="6"/>
      <c r="L139" s="105"/>
      <c r="M139" s="105"/>
      <c r="N139" s="105"/>
      <c r="O139" s="105"/>
    </row>
    <row r="140" ht="12.75">
      <c r="F140" s="4"/>
    </row>
    <row r="141" ht="12.75">
      <c r="F141" s="4"/>
    </row>
    <row r="142" ht="12.75">
      <c r="F142" s="4"/>
    </row>
    <row r="143" ht="12.75">
      <c r="F143" s="4"/>
    </row>
    <row r="144" ht="12.75">
      <c r="F144" s="4"/>
    </row>
  </sheetData>
  <sheetProtection/>
  <mergeCells count="9">
    <mergeCell ref="A6:K6"/>
    <mergeCell ref="A1:K1"/>
    <mergeCell ref="A2:K2"/>
    <mergeCell ref="A3:K3"/>
    <mergeCell ref="A4:K4"/>
    <mergeCell ref="J16:K16"/>
    <mergeCell ref="A9:K9"/>
    <mergeCell ref="A7:K7"/>
    <mergeCell ref="A8:K8"/>
  </mergeCells>
  <printOptions/>
  <pageMargins left="0.41" right="0.19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Windows Indonesia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User Microsoft</dc:creator>
  <cp:keywords/>
  <dc:description/>
  <cp:lastModifiedBy>Power User Microsoft</cp:lastModifiedBy>
  <cp:lastPrinted>2012-11-05T04:10:13Z</cp:lastPrinted>
  <dcterms:created xsi:type="dcterms:W3CDTF">2010-07-17T02:29:17Z</dcterms:created>
  <dcterms:modified xsi:type="dcterms:W3CDTF">2012-11-05T04:16:01Z</dcterms:modified>
  <cp:category/>
  <cp:version/>
  <cp:contentType/>
  <cp:contentStatus/>
</cp:coreProperties>
</file>